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queryTables/queryTable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ldn.sharepoint.com/Shared Documents/LITIGATION MATTERS/NSLDN-13 Automatic Closed School Delay (NDCal, AERB)/"/>
    </mc:Choice>
  </mc:AlternateContent>
  <xr:revisionPtr revIDLastSave="0" documentId="8_{F1790B99-07FC-7248-BB2F-7A353FE694D6}" xr6:coauthVersionLast="43" xr6:coauthVersionMax="43" xr10:uidLastSave="{00000000-0000-0000-0000-000000000000}"/>
  <bookViews>
    <workbookView xWindow="820" yWindow="460" windowWidth="20120" windowHeight="15920" activeTab="1" xr2:uid="{00000000-000D-0000-FFFF-FFFF00000000}"/>
  </bookViews>
  <sheets>
    <sheet name="Data" sheetId="5" state="hidden" r:id="rId1"/>
    <sheet name="School OPEID 6" sheetId="16" r:id="rId2"/>
    <sheet name="Monthly Servicer - Select Month" sheetId="14" state="hidden" r:id="rId3"/>
    <sheet name="DRT2288" sheetId="17" state="hidden" r:id="rId4"/>
  </sheets>
  <definedNames>
    <definedName name="A_BC">Data!$BL:$BL</definedName>
    <definedName name="A_Code">Data!$BW:$BW</definedName>
    <definedName name="A_DIS">Data!$BN:$BN</definedName>
    <definedName name="A_DIS_A">Data!$BQ:$BQ</definedName>
    <definedName name="A_DIS_B">Data!$BO:$BO</definedName>
    <definedName name="A_DIS_L">Data!$BP:$BP</definedName>
    <definedName name="A_Extract_Date">Data!$BU$2</definedName>
    <definedName name="A_LC">Data!$BM:$BM</definedName>
    <definedName name="A_NM">Data!$BX:$BX</definedName>
    <definedName name="A_NOT_A">Data!$BT:$BT</definedName>
    <definedName name="A_NOT_B">Data!$BR:$BR</definedName>
    <definedName name="A_NOT_L">Data!$BS:$BS</definedName>
    <definedName name="A_RUN_DT">Data!$BJ:$BJ</definedName>
    <definedName name="A_ST">Data!$BK:$BK</definedName>
    <definedName name="ACSD_p2" localSheetId="2">'Monthly Servicer - Select Month'!$A$1:$K$47</definedName>
    <definedName name="acsd_prog_cont" localSheetId="0">Data!$Q$1:$AA$38</definedName>
    <definedName name="ACSD_State_Prog" localSheetId="0">Data!$BJ$2:$BT$62</definedName>
    <definedName name="Age_Dates">Data!$B:$B</definedName>
    <definedName name="Curr_Run_Date">Data!$A$4</definedName>
    <definedName name="GA_BC">Data!$S:$S</definedName>
    <definedName name="GA_DIS_A">Data!$X:$X</definedName>
    <definedName name="GA_DIS_B">Data!$V:$V</definedName>
    <definedName name="GA_DIS_L">Data!$W:$W</definedName>
    <definedName name="GA_DISB">Data!$U:$U</definedName>
    <definedName name="GA_Extract_Date">Data!$AB$2</definedName>
    <definedName name="GA_LC">Data!$T:$T</definedName>
    <definedName name="GA_NOT_A">Data!$AA:$AA</definedName>
    <definedName name="GA_NOT_B">Data!$Y:$Y</definedName>
    <definedName name="GA_NOT_L">Data!$Z:$Z</definedName>
    <definedName name="GA_SERV">Data!$Q:$Q</definedName>
    <definedName name="Old_Date">Data!$A$6</definedName>
    <definedName name="Prev_Run_DT">Data!$A$5</definedName>
    <definedName name="_xlnm.Print_Titles" localSheetId="1">'School OPEID 6'!$1:$1</definedName>
    <definedName name="Report_Date">'Monthly Servicer - Select Month'!$C$47</definedName>
    <definedName name="RUN_DATE">Data!$R:$R</definedName>
    <definedName name="S6_Array">Data!$AT:$AX</definedName>
    <definedName name="S6_BC">Data!$AY:$AY</definedName>
    <definedName name="S6_CODE">Data!$AT:$AT</definedName>
    <definedName name="S6_DIS">Data!$BA:$BA</definedName>
    <definedName name="S6_DIS_A">Data!$BD:$BD</definedName>
    <definedName name="S6_DIS_B">Data!$BB:$BB</definedName>
    <definedName name="S6_DIS_L">Data!$BC:$BC</definedName>
    <definedName name="S6_EXT">Data!$BH:$BH</definedName>
    <definedName name="S6_LC">Data!$AZ:$AZ</definedName>
    <definedName name="S6_MAIN">Data!$AX:$AX</definedName>
    <definedName name="S6_NM">Data!$AU:$AU</definedName>
    <definedName name="S6_NOT_A">Data!$BG:$BG</definedName>
    <definedName name="S6_NOT_B">Data!$BE:$BE</definedName>
    <definedName name="S6_NOT_L">Data!$BF:$BF</definedName>
    <definedName name="S6_RUN">Data!$AV:$AV</definedName>
    <definedName name="S6_TYPE">Data!$AW:$AW</definedName>
    <definedName name="S8_Array">Data!$AE:$AH</definedName>
    <definedName name="S8_BC">Data!$AI:$AI</definedName>
    <definedName name="S8_BR_CODE">Data!$AE:$AE</definedName>
    <definedName name="S8_CODE">Data!$AD:$AD</definedName>
    <definedName name="S8_DIS">Data!$AK:$AK</definedName>
    <definedName name="S8_DIS_A">Data!$AN:$AN</definedName>
    <definedName name="S8_DIS_B">Data!$AL:$AL</definedName>
    <definedName name="S8_DIS_L">Data!$AM:$AM</definedName>
    <definedName name="S8_Extract_Date">Data!$AR$4</definedName>
    <definedName name="S8_LC">Data!$AJ:$AJ</definedName>
    <definedName name="S8_NOT_A">Data!$AQ:$AQ</definedName>
    <definedName name="S8_NOT_B">Data!$AO:$AO</definedName>
    <definedName name="S8_NOT_L">Data!$AP:$AP</definedName>
    <definedName name="S8_RUN_DT">Data!$AG:$AG</definedName>
    <definedName name="S8_SCH_NM">Data!$AF:$AF</definedName>
    <definedName name="S8_TYPE">Data!$AH:$AH</definedName>
    <definedName name="State_Array">Data!$BW:$BX</definedName>
    <definedName name="T_BC">Data!$F:$F</definedName>
    <definedName name="T_DIS">Data!$H:$H</definedName>
    <definedName name="T_DIS_A">Data!$K:$K</definedName>
    <definedName name="T_DIS_B">Data!$I:$I</definedName>
    <definedName name="T_DIS_L">Data!$J:$J</definedName>
    <definedName name="T_LC">Data!$G:$G</definedName>
    <definedName name="T_NOT_A">Data!$N:$N</definedName>
    <definedName name="T_NOT_B">Data!$L:$L</definedName>
    <definedName name="T_NOT_L">Data!$M:$M</definedName>
    <definedName name="T_RUN_DT">Data!$D:$D</definedName>
    <definedName name="T_TYPE">Data!$E:$E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5" l="1"/>
  <c r="A5" i="5" l="1"/>
  <c r="A4" i="5"/>
  <c r="K4" i="14" l="1"/>
  <c r="J4" i="14"/>
  <c r="I4" i="14"/>
  <c r="H4" i="14"/>
  <c r="G4" i="14"/>
  <c r="F4" i="14"/>
  <c r="E4" i="14"/>
  <c r="D4" i="14"/>
  <c r="C4" i="14"/>
  <c r="E177" i="17" l="1"/>
  <c r="H177" i="17"/>
  <c r="I177" i="17"/>
  <c r="J177" i="17"/>
  <c r="D177" i="17"/>
  <c r="G177" i="17"/>
  <c r="F177" i="17"/>
  <c r="K177" i="17"/>
  <c r="L177" i="17"/>
  <c r="K43" i="14" l="1"/>
  <c r="J43" i="14"/>
  <c r="I43" i="14"/>
  <c r="H43" i="14"/>
  <c r="G43" i="14"/>
  <c r="F43" i="14"/>
  <c r="E43" i="14"/>
  <c r="D43" i="14"/>
  <c r="C43" i="14"/>
  <c r="K42" i="14"/>
  <c r="J42" i="14"/>
  <c r="I42" i="14"/>
  <c r="H42" i="14"/>
  <c r="G42" i="14"/>
  <c r="F42" i="14"/>
  <c r="E42" i="14"/>
  <c r="D42" i="14"/>
  <c r="C42" i="14"/>
  <c r="K41" i="14"/>
  <c r="J41" i="14"/>
  <c r="I41" i="14"/>
  <c r="H41" i="14"/>
  <c r="G41" i="14"/>
  <c r="F41" i="14"/>
  <c r="E41" i="14"/>
  <c r="D41" i="14"/>
  <c r="C41" i="14"/>
  <c r="K40" i="14"/>
  <c r="J40" i="14"/>
  <c r="I40" i="14"/>
  <c r="H40" i="14"/>
  <c r="G40" i="14"/>
  <c r="F40" i="14"/>
  <c r="E40" i="14"/>
  <c r="D40" i="14"/>
  <c r="C40" i="14"/>
  <c r="K39" i="14"/>
  <c r="J39" i="14"/>
  <c r="I39" i="14"/>
  <c r="H39" i="14"/>
  <c r="G39" i="14"/>
  <c r="F39" i="14"/>
  <c r="E39" i="14"/>
  <c r="D39" i="14"/>
  <c r="C39" i="14"/>
  <c r="K38" i="14"/>
  <c r="J38" i="14"/>
  <c r="I38" i="14"/>
  <c r="H38" i="14"/>
  <c r="G38" i="14"/>
  <c r="F38" i="14"/>
  <c r="E38" i="14"/>
  <c r="D38" i="14"/>
  <c r="C38" i="14"/>
  <c r="K37" i="14"/>
  <c r="J37" i="14"/>
  <c r="I37" i="14"/>
  <c r="H37" i="14"/>
  <c r="G37" i="14"/>
  <c r="F37" i="14"/>
  <c r="E37" i="14"/>
  <c r="D37" i="14"/>
  <c r="C37" i="14"/>
  <c r="K36" i="14"/>
  <c r="J36" i="14"/>
  <c r="I36" i="14"/>
  <c r="H36" i="14"/>
  <c r="G36" i="14"/>
  <c r="F36" i="14"/>
  <c r="E36" i="14"/>
  <c r="D36" i="14"/>
  <c r="C36" i="14"/>
  <c r="K35" i="14"/>
  <c r="J35" i="14"/>
  <c r="I35" i="14"/>
  <c r="H35" i="14"/>
  <c r="G35" i="14"/>
  <c r="F35" i="14"/>
  <c r="E35" i="14"/>
  <c r="D35" i="14"/>
  <c r="C35" i="14"/>
  <c r="K34" i="14"/>
  <c r="J34" i="14"/>
  <c r="I34" i="14"/>
  <c r="H34" i="14"/>
  <c r="G34" i="14"/>
  <c r="F34" i="14"/>
  <c r="E34" i="14"/>
  <c r="D34" i="14"/>
  <c r="C34" i="14"/>
  <c r="K33" i="14"/>
  <c r="J33" i="14"/>
  <c r="I33" i="14"/>
  <c r="H33" i="14"/>
  <c r="G33" i="14"/>
  <c r="F33" i="14"/>
  <c r="E33" i="14"/>
  <c r="D33" i="14"/>
  <c r="C33" i="14"/>
  <c r="K32" i="14"/>
  <c r="J32" i="14"/>
  <c r="I32" i="14"/>
  <c r="H32" i="14"/>
  <c r="G32" i="14"/>
  <c r="F32" i="14"/>
  <c r="E32" i="14"/>
  <c r="D32" i="14"/>
  <c r="C32" i="14"/>
  <c r="K31" i="14"/>
  <c r="J31" i="14"/>
  <c r="I31" i="14"/>
  <c r="H31" i="14"/>
  <c r="G31" i="14"/>
  <c r="F31" i="14"/>
  <c r="E31" i="14"/>
  <c r="D31" i="14"/>
  <c r="C31" i="14"/>
  <c r="K30" i="14"/>
  <c r="J30" i="14"/>
  <c r="I30" i="14"/>
  <c r="H30" i="14"/>
  <c r="G30" i="14"/>
  <c r="F30" i="14"/>
  <c r="E30" i="14"/>
  <c r="D30" i="14"/>
  <c r="C30" i="14"/>
  <c r="K29" i="14"/>
  <c r="J29" i="14"/>
  <c r="I29" i="14"/>
  <c r="H29" i="14"/>
  <c r="G29" i="14"/>
  <c r="F29" i="14"/>
  <c r="E29" i="14"/>
  <c r="D29" i="14"/>
  <c r="C29" i="14"/>
  <c r="K28" i="14"/>
  <c r="J28" i="14"/>
  <c r="I28" i="14"/>
  <c r="H28" i="14"/>
  <c r="G28" i="14"/>
  <c r="F28" i="14"/>
  <c r="E28" i="14"/>
  <c r="D28" i="14"/>
  <c r="C28" i="14"/>
  <c r="K27" i="14"/>
  <c r="J27" i="14"/>
  <c r="I27" i="14"/>
  <c r="H27" i="14"/>
  <c r="G27" i="14"/>
  <c r="F27" i="14"/>
  <c r="E27" i="14"/>
  <c r="D27" i="14"/>
  <c r="C27" i="14"/>
  <c r="K26" i="14"/>
  <c r="J26" i="14"/>
  <c r="I26" i="14"/>
  <c r="H26" i="14"/>
  <c r="G26" i="14"/>
  <c r="F26" i="14"/>
  <c r="E26" i="14"/>
  <c r="D26" i="14"/>
  <c r="C26" i="14"/>
  <c r="K25" i="14"/>
  <c r="J25" i="14"/>
  <c r="I25" i="14"/>
  <c r="H25" i="14"/>
  <c r="G25" i="14"/>
  <c r="F25" i="14"/>
  <c r="E25" i="14"/>
  <c r="D25" i="14"/>
  <c r="C25" i="14"/>
  <c r="K22" i="14"/>
  <c r="J22" i="14"/>
  <c r="I22" i="14"/>
  <c r="H22" i="14"/>
  <c r="G22" i="14"/>
  <c r="F22" i="14"/>
  <c r="E22" i="14"/>
  <c r="D22" i="14"/>
  <c r="C22" i="14"/>
  <c r="K21" i="14"/>
  <c r="J21" i="14"/>
  <c r="I21" i="14"/>
  <c r="H21" i="14"/>
  <c r="G21" i="14"/>
  <c r="F21" i="14"/>
  <c r="E21" i="14"/>
  <c r="D21" i="14"/>
  <c r="C21" i="14"/>
  <c r="K20" i="14"/>
  <c r="J20" i="14"/>
  <c r="I20" i="14"/>
  <c r="H20" i="14"/>
  <c r="G20" i="14"/>
  <c r="F20" i="14"/>
  <c r="E20" i="14"/>
  <c r="D20" i="14"/>
  <c r="C20" i="14"/>
  <c r="K17" i="14"/>
  <c r="J17" i="14"/>
  <c r="I17" i="14"/>
  <c r="H17" i="14"/>
  <c r="G17" i="14"/>
  <c r="F17" i="14"/>
  <c r="E17" i="14"/>
  <c r="D17" i="14"/>
  <c r="C17" i="14"/>
  <c r="K16" i="14"/>
  <c r="J16" i="14"/>
  <c r="I16" i="14"/>
  <c r="H16" i="14"/>
  <c r="G16" i="14"/>
  <c r="F16" i="14"/>
  <c r="E16" i="14"/>
  <c r="D16" i="14"/>
  <c r="C16" i="14"/>
  <c r="K15" i="14"/>
  <c r="J15" i="14"/>
  <c r="I15" i="14"/>
  <c r="H15" i="14"/>
  <c r="G15" i="14"/>
  <c r="F15" i="14"/>
  <c r="E15" i="14"/>
  <c r="D15" i="14"/>
  <c r="C15" i="14"/>
  <c r="K12" i="14"/>
  <c r="J12" i="14"/>
  <c r="I12" i="14"/>
  <c r="H12" i="14"/>
  <c r="G12" i="14"/>
  <c r="F12" i="14"/>
  <c r="E12" i="14"/>
  <c r="D12" i="14"/>
  <c r="C12" i="14"/>
  <c r="K11" i="14"/>
  <c r="J11" i="14"/>
  <c r="I11" i="14"/>
  <c r="H11" i="14"/>
  <c r="G11" i="14"/>
  <c r="F11" i="14"/>
  <c r="E11" i="14"/>
  <c r="D11" i="14"/>
  <c r="C11" i="14"/>
  <c r="K10" i="14"/>
  <c r="J10" i="14"/>
  <c r="I10" i="14"/>
  <c r="H10" i="14"/>
  <c r="G10" i="14"/>
  <c r="F10" i="14"/>
  <c r="E10" i="14"/>
  <c r="D10" i="14"/>
  <c r="C10" i="14"/>
  <c r="K9" i="14"/>
  <c r="J9" i="14"/>
  <c r="I9" i="14"/>
  <c r="H9" i="14"/>
  <c r="G9" i="14"/>
  <c r="F9" i="14"/>
  <c r="E9" i="14"/>
  <c r="D9" i="14"/>
  <c r="C9" i="14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K6" i="14"/>
  <c r="J6" i="14"/>
  <c r="I6" i="14"/>
  <c r="H6" i="14"/>
  <c r="G6" i="14"/>
  <c r="F6" i="14"/>
  <c r="E6" i="14"/>
  <c r="D6" i="14"/>
  <c r="C6" i="14"/>
  <c r="K5" i="14"/>
  <c r="J5" i="14"/>
  <c r="I5" i="14"/>
  <c r="H5" i="14"/>
  <c r="G5" i="14"/>
  <c r="F5" i="14"/>
  <c r="E5" i="14"/>
  <c r="D5" i="14"/>
  <c r="C5" i="14"/>
  <c r="A44" i="14"/>
  <c r="A23" i="14"/>
  <c r="A18" i="14"/>
  <c r="A13" i="14"/>
  <c r="E13" i="14" l="1"/>
  <c r="I13" i="14"/>
  <c r="E23" i="14"/>
  <c r="I23" i="14"/>
  <c r="F44" i="14"/>
  <c r="J44" i="14"/>
  <c r="D18" i="14"/>
  <c r="H18" i="14"/>
  <c r="F13" i="14"/>
  <c r="J13" i="14"/>
  <c r="E18" i="14"/>
  <c r="I18" i="14"/>
  <c r="F23" i="14"/>
  <c r="J23" i="14"/>
  <c r="C44" i="14"/>
  <c r="G44" i="14"/>
  <c r="K44" i="14"/>
  <c r="C13" i="14"/>
  <c r="G13" i="14"/>
  <c r="K13" i="14"/>
  <c r="F18" i="14"/>
  <c r="J18" i="14"/>
  <c r="C23" i="14"/>
  <c r="G23" i="14"/>
  <c r="K23" i="14"/>
  <c r="D44" i="14"/>
  <c r="H44" i="14"/>
  <c r="D13" i="14"/>
  <c r="H13" i="14"/>
  <c r="C18" i="14"/>
  <c r="G18" i="14"/>
  <c r="K18" i="14"/>
  <c r="D23" i="14"/>
  <c r="H23" i="14"/>
  <c r="E44" i="14"/>
  <c r="I44" i="14"/>
  <c r="D45" i="14" l="1"/>
  <c r="K45" i="14"/>
  <c r="F45" i="14"/>
  <c r="G45" i="14"/>
  <c r="I45" i="14"/>
  <c r="C45" i="14"/>
  <c r="J45" i="14"/>
  <c r="H45" i="14"/>
  <c r="E45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SD p25" type="6" refreshedVersion="4" background="1" saveData="1">
    <textPr codePage="437" sourceFile="C:\Users\Steven.Hitchcock\Documents\ACSD p2.txt" delimited="0">
      <textFields count="10">
        <textField/>
        <textField position="8"/>
        <textField position="48"/>
        <textField position="61"/>
        <textField position="74"/>
        <textField position="87"/>
        <textField position="100"/>
        <textField position="113"/>
        <textField position="126"/>
        <textField type="skip" position="139"/>
      </textFields>
    </textPr>
  </connection>
  <connection id="2" xr16:uid="{00000000-0015-0000-FFFF-FFFF01000000}" name="acsd prog cont" type="6" refreshedVersion="4" background="1" saveData="1">
    <textPr codePage="437" sourceFile="C:\Users\Steven.Hitchcock\Documents\acsd prog cont.txt" delimited="0">
      <textFields count="11">
        <textField/>
        <textField position="10"/>
        <textField position="23"/>
        <textField position="36"/>
        <textField position="49"/>
        <textField position="62"/>
        <textField position="75"/>
        <textField position="88"/>
        <textField position="101"/>
        <textField position="114"/>
        <textField position="127"/>
      </textFields>
    </textPr>
  </connection>
  <connection id="3" xr16:uid="{00000000-0015-0000-FFFF-FFFF02000000}" name="ACSD Robin" type="6" refreshedVersion="4" background="1">
    <textPr codePage="437" sourceFile="C:\Users\Steven.Hitchcock\Documents\ACSD Robin.txt" delimited="0">
      <textFields count="8">
        <textField type="text"/>
        <textField position="11"/>
        <textField position="21"/>
        <textField position="90"/>
        <textField position="97"/>
        <textField position="134"/>
        <textField position="146"/>
        <textField position="159"/>
      </textFields>
    </textPr>
  </connection>
  <connection id="4" xr16:uid="{00000000-0015-0000-FFFF-FFFF03000000}" name="ACSD State Prog" type="6" refreshedVersion="4" background="1" saveData="1">
    <textPr codePage="437" sourceFile="C:\Users\Steven.Hitchcock\Documents\ACSD State Prog.txt" delimited="0">
      <textFields count="11">
        <textField/>
        <textField position="12"/>
        <textField position="19"/>
        <textField position="32"/>
        <textField position="45"/>
        <textField position="58"/>
        <textField position="71"/>
        <textField position="84"/>
        <textField position="97"/>
        <textField position="110"/>
        <textField position="123"/>
      </textFields>
    </textPr>
  </connection>
</connections>
</file>

<file path=xl/sharedStrings.xml><?xml version="1.0" encoding="utf-8"?>
<sst xmlns="http://schemas.openxmlformats.org/spreadsheetml/2006/main" count="3613" uniqueCount="1013">
  <si>
    <t>DEBT COLLECTION SERVICE</t>
  </si>
  <si>
    <t>DEBT MANAGEMENT AND COLLECTIONS SYSTEM</t>
  </si>
  <si>
    <t>DIRECT LOAN SERVICING CENTER (ACS)</t>
  </si>
  <si>
    <t>ECMC-CA</t>
  </si>
  <si>
    <t>FLORIDA DEPARTMENT OF EDUCATION OSFA</t>
  </si>
  <si>
    <t>HIGHER EDUCATION ASSISTANCE AUTHORITY</t>
  </si>
  <si>
    <t>AMERICAN STUDENT ASSISTANCE</t>
  </si>
  <si>
    <t>MO DEPT OF HIGHER EDUCATION</t>
  </si>
  <si>
    <t>NATIONAL STUDENT LOAN PROGRAM</t>
  </si>
  <si>
    <t>NEW HAMPSHIRE HIGHER EDUCATION ASST.</t>
  </si>
  <si>
    <t>NEW JERSEY HIGHER EDUCATION ASST. AUTH.</t>
  </si>
  <si>
    <t>NEW YORK STATE HIGHER EDUCATION SERVICES</t>
  </si>
  <si>
    <t>NORTH CAROLINA STATE EDUC. ASST. AUTH.</t>
  </si>
  <si>
    <t>PENNSYLVANIA HIGHER EDUC. ASST. AGENCY</t>
  </si>
  <si>
    <t>EDUCATION ASSISTANCE CORPORATION</t>
  </si>
  <si>
    <t>TENNESSEE STUDENT ASSISTANCE CORPORATION</t>
  </si>
  <si>
    <t>TEXAS GUARANTEED STUDENT LOAN CORP.</t>
  </si>
  <si>
    <t>GREAT LAKES HIGHER ED GUARANTY CORP</t>
  </si>
  <si>
    <t>USA FUNDS, INC.</t>
  </si>
  <si>
    <t>TRANSITIONAL GUARANTY AGENCY</t>
  </si>
  <si>
    <t>EDUCATIONAL CREDIT MANAGEMENT CORP</t>
  </si>
  <si>
    <t>Servicer</t>
  </si>
  <si>
    <t>Loans</t>
  </si>
  <si>
    <t>Amount Disbursed</t>
  </si>
  <si>
    <t>Amount</t>
  </si>
  <si>
    <t>Sent to the Servicers</t>
  </si>
  <si>
    <t>Borrowers</t>
  </si>
  <si>
    <t>Total</t>
  </si>
  <si>
    <t>LOAN</t>
  </si>
  <si>
    <t>SCH</t>
  </si>
  <si>
    <t>SERV</t>
  </si>
  <si>
    <t>BORR</t>
  </si>
  <si>
    <t>DISB</t>
  </si>
  <si>
    <t>DIS_B</t>
  </si>
  <si>
    <t>DIS_L</t>
  </si>
  <si>
    <t>DIS_A</t>
  </si>
  <si>
    <t>NOT_B</t>
  </si>
  <si>
    <t>NOT_L</t>
  </si>
  <si>
    <t>NOT_A</t>
  </si>
  <si>
    <t>MOHELA</t>
  </si>
  <si>
    <t>HESC-EDFINANCIAL</t>
  </si>
  <si>
    <t>CORNERSTONE - UHEAA</t>
  </si>
  <si>
    <t>GRANITE STATE - GSMR - NH</t>
  </si>
  <si>
    <t>OSLA SERVICING</t>
  </si>
  <si>
    <t>ECSI FEDERAL PERKINS SERVICER</t>
  </si>
  <si>
    <t>ACS</t>
  </si>
  <si>
    <t>NAVIENT</t>
  </si>
  <si>
    <t>FEDLOAN SERVICING(PHEAA)</t>
  </si>
  <si>
    <t>NELNET</t>
  </si>
  <si>
    <t>GREAT LAKES</t>
  </si>
  <si>
    <t>TPD</t>
  </si>
  <si>
    <t>Open Federal Loan Servicers</t>
  </si>
  <si>
    <t>Special Federal Loan Servicers</t>
  </si>
  <si>
    <t>Closed Federal Loan Servicers</t>
  </si>
  <si>
    <t>SCHOOL HELD</t>
  </si>
  <si>
    <t>Guaranty Agencies and School Held</t>
  </si>
  <si>
    <t>RUN_DATE</t>
  </si>
  <si>
    <t>RUN</t>
  </si>
  <si>
    <t>TOT</t>
  </si>
  <si>
    <t>DISCH</t>
  </si>
  <si>
    <t>NOT</t>
  </si>
  <si>
    <t>NM</t>
  </si>
  <si>
    <t>DT</t>
  </si>
  <si>
    <t>TYPE</t>
  </si>
  <si>
    <t>CNT</t>
  </si>
  <si>
    <t>DIS</t>
  </si>
  <si>
    <t>LOANS</t>
  </si>
  <si>
    <t>AMT</t>
  </si>
  <si>
    <t>BOR</t>
  </si>
  <si>
    <t>------</t>
  </si>
  <si>
    <t>----------</t>
  </si>
  <si>
    <t>-----------</t>
  </si>
  <si>
    <t>001070</t>
  </si>
  <si>
    <t>00107000</t>
  </si>
  <si>
    <t>THUNDERBIRD SCHOOL OF GLOBAL MANAGEMENT</t>
  </si>
  <si>
    <t>001459</t>
  </si>
  <si>
    <t>00145949</t>
  </si>
  <si>
    <t>STRAYER UNIVERSITY - PENN CENTER WEST</t>
  </si>
  <si>
    <t>00145955</t>
  </si>
  <si>
    <t>STRAYER UNIVERSITY - LEXINGTON</t>
  </si>
  <si>
    <t>00145956</t>
  </si>
  <si>
    <t>STRAYER UNIVERSITY - LOUISVILLE</t>
  </si>
  <si>
    <t>001473</t>
  </si>
  <si>
    <t>00147300</t>
  </si>
  <si>
    <t>CLEARWATER CHRISTIAN COLLEGE</t>
  </si>
  <si>
    <t>001499</t>
  </si>
  <si>
    <t>00149911</t>
  </si>
  <si>
    <t>EVEREST UNIVERSITY - EVEREST COLLEGE - MERRIONETTE PARK</t>
  </si>
  <si>
    <t>00149913</t>
  </si>
  <si>
    <t>EVEREST UNIVERSITY - EVEREST INSTITUTE - MIAMI</t>
  </si>
  <si>
    <t>00149914</t>
  </si>
  <si>
    <t>EVEREST UNIVERSITY - EVEREST INSTITUTE - KENDALL</t>
  </si>
  <si>
    <t>002464</t>
  </si>
  <si>
    <t>00246401</t>
  </si>
  <si>
    <t>FONTBONNE UNIVERSITY - KENNERLY CENTER</t>
  </si>
  <si>
    <t>003752</t>
  </si>
  <si>
    <t>00375200</t>
  </si>
  <si>
    <t>VIRGINIA INTERMONT COLLEGE</t>
  </si>
  <si>
    <t>004057</t>
  </si>
  <si>
    <t>00405703</t>
  </si>
  <si>
    <t>NATIONAL AMERICAN UNIVERSITY - DENVER</t>
  </si>
  <si>
    <t>004494</t>
  </si>
  <si>
    <t>00449400</t>
  </si>
  <si>
    <t>EVEREST COLLEGE</t>
  </si>
  <si>
    <t>00449401</t>
  </si>
  <si>
    <t>EVEREST COLLEGE - SANTA ANA</t>
  </si>
  <si>
    <t>00449402</t>
  </si>
  <si>
    <t>EVEREST COLLEGE - ONTARIO</t>
  </si>
  <si>
    <t>004646</t>
  </si>
  <si>
    <t>00464600</t>
  </si>
  <si>
    <t>MINNESOTA SCHOOL OF BUSINESS</t>
  </si>
  <si>
    <t>00464603</t>
  </si>
  <si>
    <t>MINNESOTA SCHOOL OF BUSINESS - SHAKOPEE</t>
  </si>
  <si>
    <t>004729</t>
  </si>
  <si>
    <t>00472900</t>
  </si>
  <si>
    <t>MOUNT WASHINGTON COLLEGE</t>
  </si>
  <si>
    <t>00472901</t>
  </si>
  <si>
    <t>MOUNT WASHINGTON COLLEGE - NASHUA CAMPUS</t>
  </si>
  <si>
    <t>00472904</t>
  </si>
  <si>
    <t>MOUNT WASHINGTON COLLEGE - PORTSMOUTH CAMPUS</t>
  </si>
  <si>
    <t>00472905</t>
  </si>
  <si>
    <t>MOUNT WASHINGTON COLLEGE - SALEM CAMPUS</t>
  </si>
  <si>
    <t>00472906</t>
  </si>
  <si>
    <t>MOUNT WASHINGTON COLLEGE - CONCORD CAMPUS</t>
  </si>
  <si>
    <t>004811</t>
  </si>
  <si>
    <t>00481100</t>
  </si>
  <si>
    <t>EVEREST INSTITUTE</t>
  </si>
  <si>
    <t>00481102</t>
  </si>
  <si>
    <t>EVEREST INSTITUTE - EVEREST COLLEGE</t>
  </si>
  <si>
    <t>004894</t>
  </si>
  <si>
    <t>00489400</t>
  </si>
  <si>
    <t>ERIE BUSINESS CENTER</t>
  </si>
  <si>
    <t>00489401</t>
  </si>
  <si>
    <t>ERIE BUSINESS CENTER - NEW CASTLE CAMPUS</t>
  </si>
  <si>
    <t>004901</t>
  </si>
  <si>
    <t>00490100</t>
  </si>
  <si>
    <t>NEWPORT BUSINESS INSTITUTE</t>
  </si>
  <si>
    <t>004910</t>
  </si>
  <si>
    <t>00491005</t>
  </si>
  <si>
    <t>KAPLAN CAREER INSTITUTE - KAPLAN COLLEGE, JACKSONVILLE</t>
  </si>
  <si>
    <t>004914</t>
  </si>
  <si>
    <t>00491400</t>
  </si>
  <si>
    <t>004934</t>
  </si>
  <si>
    <t>00493403</t>
  </si>
  <si>
    <t>DAYMAR COLLEGE - CLINTON</t>
  </si>
  <si>
    <t>006731</t>
  </si>
  <si>
    <t>00673101</t>
  </si>
  <si>
    <t>CASA LOMA COLLEGE - HAWTHORNE CAMPUS</t>
  </si>
  <si>
    <t>006873</t>
  </si>
  <si>
    <t>00687300</t>
  </si>
  <si>
    <t>MARIAN COURT COLLEGE</t>
  </si>
  <si>
    <t>007025</t>
  </si>
  <si>
    <t>00702500</t>
  </si>
  <si>
    <t>LEBANON COLLEGE</t>
  </si>
  <si>
    <t>007190</t>
  </si>
  <si>
    <t>00719000</t>
  </si>
  <si>
    <t>WYOTECH</t>
  </si>
  <si>
    <t>007234</t>
  </si>
  <si>
    <t>00723400</t>
  </si>
  <si>
    <t>HEALD COLLEGE</t>
  </si>
  <si>
    <t>00723401</t>
  </si>
  <si>
    <t>HEALD COLLEGE - HONOLULU</t>
  </si>
  <si>
    <t>00723402</t>
  </si>
  <si>
    <t>HEALD COLLEGE - PORTLAND</t>
  </si>
  <si>
    <t>00723404</t>
  </si>
  <si>
    <t>HEALD COLLEGE - CONCORD</t>
  </si>
  <si>
    <t>00723405</t>
  </si>
  <si>
    <t>HEALD COLLEGE - MILPITAS</t>
  </si>
  <si>
    <t>00723406</t>
  </si>
  <si>
    <t>HEALD COLLEGE - HAYWARD</t>
  </si>
  <si>
    <t>00723407</t>
  </si>
  <si>
    <t>HEALD COLLEGE - MODESTO</t>
  </si>
  <si>
    <t>00723408</t>
  </si>
  <si>
    <t>HEALD COLLEGE - ROSEVILLE</t>
  </si>
  <si>
    <t>00723409</t>
  </si>
  <si>
    <t>HEALD COLLEGE - SALINAS</t>
  </si>
  <si>
    <t>00723410</t>
  </si>
  <si>
    <t>HEALD COLLEGE - STOCKTON</t>
  </si>
  <si>
    <t>00723411</t>
  </si>
  <si>
    <t>HEALD COLLEGE - RANCHO CORDOVA</t>
  </si>
  <si>
    <t>00723412</t>
  </si>
  <si>
    <t>HEALD COLLEGE - FRESNO</t>
  </si>
  <si>
    <t>007329</t>
  </si>
  <si>
    <t>00732900</t>
  </si>
  <si>
    <t>ITT TECHNICAL INSTITUTE</t>
  </si>
  <si>
    <t>007341</t>
  </si>
  <si>
    <t>00734100</t>
  </si>
  <si>
    <t>INTERNATIONAL BEAUTY SCHOOL</t>
  </si>
  <si>
    <t>007488</t>
  </si>
  <si>
    <t>00748800</t>
  </si>
  <si>
    <t>KAPLAN CAREER INSTITUTE</t>
  </si>
  <si>
    <t>007606</t>
  </si>
  <si>
    <t>00760600</t>
  </si>
  <si>
    <t>BRYMAN COLLEGE</t>
  </si>
  <si>
    <t>007814</t>
  </si>
  <si>
    <t>00781400</t>
  </si>
  <si>
    <t>BROOKSTONE COLLEGE OF BUSINESS</t>
  </si>
  <si>
    <t>00781401</t>
  </si>
  <si>
    <t>BROOKSTONE COLLEGE OF BUSINESS - GREENSBORO</t>
  </si>
  <si>
    <t>008090</t>
  </si>
  <si>
    <t>00809000</t>
  </si>
  <si>
    <t>00809002</t>
  </si>
  <si>
    <t>EVEREST COLLEGE - EVEREST INSTITUTE</t>
  </si>
  <si>
    <t>00809003</t>
  </si>
  <si>
    <t>EVEREST COLLEGE - BEDFORD PARK</t>
  </si>
  <si>
    <t>008332</t>
  </si>
  <si>
    <t>00833201</t>
  </si>
  <si>
    <t>MARINELLO SCHOOL OF BEAUTY - LAWRENCE</t>
  </si>
  <si>
    <t>008425</t>
  </si>
  <si>
    <t>00842500</t>
  </si>
  <si>
    <t>DAYMAR COLLEGE</t>
  </si>
  <si>
    <t>008441</t>
  </si>
  <si>
    <t>00844100</t>
  </si>
  <si>
    <t>ANTHEM INSTITUTE</t>
  </si>
  <si>
    <t>00844101</t>
  </si>
  <si>
    <t>00844103</t>
  </si>
  <si>
    <t>ANTHEM INSTITUTE - MORRISON UNIVERSITY</t>
  </si>
  <si>
    <t>008575</t>
  </si>
  <si>
    <t>00857500</t>
  </si>
  <si>
    <t>SALON PROFESSIONAL ACADEMY (THE)</t>
  </si>
  <si>
    <t>009038</t>
  </si>
  <si>
    <t>00903800</t>
  </si>
  <si>
    <t>MR. BERNARD'S SCHOOL OF HAIR FASHION</t>
  </si>
  <si>
    <t>009079</t>
  </si>
  <si>
    <t>00907906</t>
  </si>
  <si>
    <t>EVEREST COLLEGE- EVEREST INSTITUTE</t>
  </si>
  <si>
    <t>009157</t>
  </si>
  <si>
    <t>00915706</t>
  </si>
  <si>
    <t>WYOTECH - WEST SACRAMENTO CAMPUS</t>
  </si>
  <si>
    <t>009313</t>
  </si>
  <si>
    <t>00931300</t>
  </si>
  <si>
    <t>00931302</t>
  </si>
  <si>
    <t>DAYMAR COLLEGE - LOUISVILLE</t>
  </si>
  <si>
    <t>009664</t>
  </si>
  <si>
    <t>00966412</t>
  </si>
  <si>
    <t>EMPIRE BEAUTY SCHOOL - EXTON</t>
  </si>
  <si>
    <t>009748</t>
  </si>
  <si>
    <t>00974806</t>
  </si>
  <si>
    <t>CARRINGTON COLLEGE CALIFORNIA -  ANTIOCH/WALNUT CREEK</t>
  </si>
  <si>
    <t>009828</t>
  </si>
  <si>
    <t>00982810</t>
  </si>
  <si>
    <t>EVEREST INSTITUTE - EVEREST COLLEGE- BEDFORD PARK</t>
  </si>
  <si>
    <t>009982</t>
  </si>
  <si>
    <t>00998200</t>
  </si>
  <si>
    <t>VICTORY UNIVERSITY</t>
  </si>
  <si>
    <t>010059</t>
  </si>
  <si>
    <t>01005900</t>
  </si>
  <si>
    <t>AMERICAN COMMERCIAL COLLEGE</t>
  </si>
  <si>
    <t>01005901</t>
  </si>
  <si>
    <t>AMERICAN COMMERCIAL COLLEGE - AMERICAN COMMERCIAL COLLEGE</t>
  </si>
  <si>
    <t>010356</t>
  </si>
  <si>
    <t>01035600</t>
  </si>
  <si>
    <t>01035602</t>
  </si>
  <si>
    <t>EVEREST INSTITUTE - EAGAN</t>
  </si>
  <si>
    <t>010447</t>
  </si>
  <si>
    <t>01044700</t>
  </si>
  <si>
    <t>PLAZA BEAUTY SCHOOL</t>
  </si>
  <si>
    <t>010490</t>
  </si>
  <si>
    <t>01049000</t>
  </si>
  <si>
    <t>REGENCY BEAUTY INSTITUTE</t>
  </si>
  <si>
    <t>010624</t>
  </si>
  <si>
    <t>01062400</t>
  </si>
  <si>
    <t>LIGHTHOUSE CAREER INSTITUTE</t>
  </si>
  <si>
    <t>010837</t>
  </si>
  <si>
    <t>01083700</t>
  </si>
  <si>
    <t>SIMMONS INSTITUTE OF FUNERAL SERVICE</t>
  </si>
  <si>
    <t>011024</t>
  </si>
  <si>
    <t>01102400</t>
  </si>
  <si>
    <t>011107</t>
  </si>
  <si>
    <t>01110700</t>
  </si>
  <si>
    <t>011109</t>
  </si>
  <si>
    <t>01110900</t>
  </si>
  <si>
    <t>01110901</t>
  </si>
  <si>
    <t>01110902</t>
  </si>
  <si>
    <t>EVEREST COLLEGE - ATLANTA</t>
  </si>
  <si>
    <t>011121</t>
  </si>
  <si>
    <t>01112100</t>
  </si>
  <si>
    <t>011123</t>
  </si>
  <si>
    <t>01112300</t>
  </si>
  <si>
    <t>01112301</t>
  </si>
  <si>
    <t>EVEREST COLLEGE - EVEREST INSTITUTE- NORCROSS</t>
  </si>
  <si>
    <t>011510</t>
  </si>
  <si>
    <t>01151000</t>
  </si>
  <si>
    <t>01151002</t>
  </si>
  <si>
    <t>011647</t>
  </si>
  <si>
    <t>01164702</t>
  </si>
  <si>
    <t>SBI CAMPUS - AN AFFILIATE OF SANFORD-BROWN - SANFORD-BROWN INSTIT</t>
  </si>
  <si>
    <t>011858</t>
  </si>
  <si>
    <t>01185800</t>
  </si>
  <si>
    <t>012061</t>
  </si>
  <si>
    <t>01206100</t>
  </si>
  <si>
    <t>012107</t>
  </si>
  <si>
    <t>01210700</t>
  </si>
  <si>
    <t>INSTITUTE OF DESIGN AND CONSTRUCTION</t>
  </si>
  <si>
    <t>012128</t>
  </si>
  <si>
    <t>01212800</t>
  </si>
  <si>
    <t>LINCOLN COLLEGE OF TECHNOLOGY</t>
  </si>
  <si>
    <t>01212801</t>
  </si>
  <si>
    <t>LINCOLN COLLEGE OF TECHNOLOGY - FLORENCE</t>
  </si>
  <si>
    <t>01212804</t>
  </si>
  <si>
    <t>LINCOLN COLLEGE OF TECHNOLOGY - NORTHLAND</t>
  </si>
  <si>
    <t>012461</t>
  </si>
  <si>
    <t>01246112</t>
  </si>
  <si>
    <t>LINCOLN TECHNICAL INSTITUTE- EUPH INST OF BEAUTYARTS&amp;SCIENCES-ALI</t>
  </si>
  <si>
    <t>012873</t>
  </si>
  <si>
    <t>01287300</t>
  </si>
  <si>
    <t>01287301</t>
  </si>
  <si>
    <t>WYOTECH - EVEREST  COLLEGE</t>
  </si>
  <si>
    <t>01287302</t>
  </si>
  <si>
    <t>012877</t>
  </si>
  <si>
    <t>01287700</t>
  </si>
  <si>
    <t>SANFORD-BROWN COLLEGE</t>
  </si>
  <si>
    <t>020568</t>
  </si>
  <si>
    <t>02056800</t>
  </si>
  <si>
    <t>020741</t>
  </si>
  <si>
    <t>02074100</t>
  </si>
  <si>
    <t>CAPITOL CITY TRADE &amp; TECHNICAL SCHOOL</t>
  </si>
  <si>
    <t>020864</t>
  </si>
  <si>
    <t>02086400</t>
  </si>
  <si>
    <t>MARINELLO SCHOOL OF BEAUTY</t>
  </si>
  <si>
    <t>021004</t>
  </si>
  <si>
    <t>02100401</t>
  </si>
  <si>
    <t>EVEREST INSTITUTE - KALAMAZOO</t>
  </si>
  <si>
    <t>02100402</t>
  </si>
  <si>
    <t>021160</t>
  </si>
  <si>
    <t>02116000</t>
  </si>
  <si>
    <t>021192</t>
  </si>
  <si>
    <t>02119200</t>
  </si>
  <si>
    <t>COURT REPORTING INSTITUTE OF ST LOUIS</t>
  </si>
  <si>
    <t>02119202</t>
  </si>
  <si>
    <t>COURT REPORTING INSTITUTE OF DALLAS - COURT REPORTING INST OF HOU</t>
  </si>
  <si>
    <t>02119204</t>
  </si>
  <si>
    <t>COURT REPORTING INSTITUTE OF DALLAS - COURT REP. INST. OF ST LOUI</t>
  </si>
  <si>
    <t>021208</t>
  </si>
  <si>
    <t>02120800</t>
  </si>
  <si>
    <t>YORKTOWNE BUSINESS INSTITUTE</t>
  </si>
  <si>
    <t>021279</t>
  </si>
  <si>
    <t>02127900</t>
  </si>
  <si>
    <t>SOJOURNER-DOUGLASS COLLEGE</t>
  </si>
  <si>
    <t>021368</t>
  </si>
  <si>
    <t>02136800</t>
  </si>
  <si>
    <t>021385</t>
  </si>
  <si>
    <t>02138500</t>
  </si>
  <si>
    <t>BOCES RENSSELAER SCHOOL OF PRACTICAL NURSING</t>
  </si>
  <si>
    <t>021535</t>
  </si>
  <si>
    <t>02153500</t>
  </si>
  <si>
    <t>OAKBRIDGE ACADEMY OF ARTS</t>
  </si>
  <si>
    <t>021563</t>
  </si>
  <si>
    <t>02156300</t>
  </si>
  <si>
    <t>MARGATE SCHOOL OF BEAUTY</t>
  </si>
  <si>
    <t>021642</t>
  </si>
  <si>
    <t>02164200</t>
  </si>
  <si>
    <t>FOREST INSTITUTE OF PROFESSIONAL PSYCHOLOGY</t>
  </si>
  <si>
    <t>021785</t>
  </si>
  <si>
    <t>02178502</t>
  </si>
  <si>
    <t>EAGLE GATE COLLEGE - SLC DOWNTOWN LEARNING SITE</t>
  </si>
  <si>
    <t>022001</t>
  </si>
  <si>
    <t>02200100</t>
  </si>
  <si>
    <t>GUTI, THE PREMIER BEAUTY AND WELLNESS ACADEMY</t>
  </si>
  <si>
    <t>022239</t>
  </si>
  <si>
    <t>02223900</t>
  </si>
  <si>
    <t>DRAKE COLLEGE OF BUSINESS</t>
  </si>
  <si>
    <t>022392</t>
  </si>
  <si>
    <t>02239200</t>
  </si>
  <si>
    <t>ANTHEM COLLEGE</t>
  </si>
  <si>
    <t>02239202</t>
  </si>
  <si>
    <t>ANTHEM COLLEGE - METRO SOUTH</t>
  </si>
  <si>
    <t>02239203</t>
  </si>
  <si>
    <t>ANTHEM COLLEGE - BEAVERTON</t>
  </si>
  <si>
    <t>02239204</t>
  </si>
  <si>
    <t>ANTHEM COLLEGE - BROOKFIELD</t>
  </si>
  <si>
    <t>022552</t>
  </si>
  <si>
    <t>02255200</t>
  </si>
  <si>
    <t>PENNSYLVANIA SCHOOL OF BUSINESS</t>
  </si>
  <si>
    <t>022631</t>
  </si>
  <si>
    <t>02263100</t>
  </si>
  <si>
    <t>02263101</t>
  </si>
  <si>
    <t>ANTHEM COLLEGE - SACRAMENTO</t>
  </si>
  <si>
    <t>02263104</t>
  </si>
  <si>
    <t>ANTHEM COLLEGE - ANTHEM CAREER COLLEGE -  NASHVILLE</t>
  </si>
  <si>
    <t>02263105</t>
  </si>
  <si>
    <t>ANTHEM COLLEGE - HIGH-TECH INSTITUTE - ATLANTA</t>
  </si>
  <si>
    <t>022694</t>
  </si>
  <si>
    <t>02269400</t>
  </si>
  <si>
    <t>EASTERN HILLS ACADEMY OF HAIR DESIGN</t>
  </si>
  <si>
    <t>022766</t>
  </si>
  <si>
    <t>02276600</t>
  </si>
  <si>
    <t>HANOVER PUBLIC SCHOOL DISTRICT PRACTICAL NURSING PROGRAM</t>
  </si>
  <si>
    <t>022948</t>
  </si>
  <si>
    <t>02294800</t>
  </si>
  <si>
    <t>CAPITOL CITY CAREERS</t>
  </si>
  <si>
    <t>022950</t>
  </si>
  <si>
    <t>02295000</t>
  </si>
  <si>
    <t>EVEREST COLLEGE PHOENIX</t>
  </si>
  <si>
    <t>02295002</t>
  </si>
  <si>
    <t>EVEREST COLLEGE PHOENIX - MESA CAMPUS</t>
  </si>
  <si>
    <t>022960</t>
  </si>
  <si>
    <t>02296000</t>
  </si>
  <si>
    <t>PRINCE INSTITUTE - SOUTHEAST</t>
  </si>
  <si>
    <t>02296004</t>
  </si>
  <si>
    <t>PRINCE INSTITUTE - SOUTHEAST - PRINCE INSTITUTE - ROCKY MOUNTAINS</t>
  </si>
  <si>
    <t>022985</t>
  </si>
  <si>
    <t>02298500</t>
  </si>
  <si>
    <t>02298501</t>
  </si>
  <si>
    <t>EVEREST COLLEGE - FORT WORTH</t>
  </si>
  <si>
    <t>023001</t>
  </si>
  <si>
    <t>02300105</t>
  </si>
  <si>
    <t>EVEREST COLLEGE - EARTH CITY</t>
  </si>
  <si>
    <t>023040</t>
  </si>
  <si>
    <t>02304000</t>
  </si>
  <si>
    <t>MISSOURI TECHNICAL SCHOOL</t>
  </si>
  <si>
    <t>023057</t>
  </si>
  <si>
    <t>02305700</t>
  </si>
  <si>
    <t>FORTIS COLLEGE</t>
  </si>
  <si>
    <t>023065</t>
  </si>
  <si>
    <t>02306500</t>
  </si>
  <si>
    <t>PROFESSIONAL BUSINESS COLLEGE</t>
  </si>
  <si>
    <t>023237</t>
  </si>
  <si>
    <t>02323700</t>
  </si>
  <si>
    <t>PAT WILSON'S BEAUTY COLLEGE</t>
  </si>
  <si>
    <t>023314</t>
  </si>
  <si>
    <t>02331400</t>
  </si>
  <si>
    <t>NORTHWEST HAIR ACADEMY</t>
  </si>
  <si>
    <t>02331403</t>
  </si>
  <si>
    <t>NORTHWEST HAIR ACADEMY - BELLINGHAM</t>
  </si>
  <si>
    <t>025184</t>
  </si>
  <si>
    <t>02518400</t>
  </si>
  <si>
    <t>NATIONAL HISPANIC UNIVERSITY (THE)</t>
  </si>
  <si>
    <t>025276</t>
  </si>
  <si>
    <t>02527600</t>
  </si>
  <si>
    <t>LEXINGTON COLLEGE</t>
  </si>
  <si>
    <t>025543</t>
  </si>
  <si>
    <t>02554300</t>
  </si>
  <si>
    <t>AMERICAN BEAUTY INSTITUTE</t>
  </si>
  <si>
    <t>025568</t>
  </si>
  <si>
    <t>02556801</t>
  </si>
  <si>
    <t>PAUL MITCHELL THE SCHOOL - PAUL MITCHELL THE SCHOOL ST. GEORGE</t>
  </si>
  <si>
    <t>025608</t>
  </si>
  <si>
    <t>02560800</t>
  </si>
  <si>
    <t>SOUTHEAST SCHOOL OF COSMETOLOGY</t>
  </si>
  <si>
    <t>025619</t>
  </si>
  <si>
    <t>02561900</t>
  </si>
  <si>
    <t>BRILLARE HAIRDRESSING ACADEMY</t>
  </si>
  <si>
    <t>025762</t>
  </si>
  <si>
    <t>02576200</t>
  </si>
  <si>
    <t>MID-CONTINENT UNIVERSITY</t>
  </si>
  <si>
    <t>025982</t>
  </si>
  <si>
    <t>02598200</t>
  </si>
  <si>
    <t>UNIVERSITY OF SOUTHERNMOST FLORIDA</t>
  </si>
  <si>
    <t>026164</t>
  </si>
  <si>
    <t>02616401</t>
  </si>
  <si>
    <t>SANFORD-BROWN INSTITUTE - TAMPA</t>
  </si>
  <si>
    <t>026220</t>
  </si>
  <si>
    <t>02622001</t>
  </si>
  <si>
    <t>SOUTHWEST ACUPUNCTURE COLLEGE -ALBUQUERQUE</t>
  </si>
  <si>
    <t>030076</t>
  </si>
  <si>
    <t>03007600</t>
  </si>
  <si>
    <t>ARKANSAS BEAUTY SCHOOL/CONWAY</t>
  </si>
  <si>
    <t>030086</t>
  </si>
  <si>
    <t>03008603</t>
  </si>
  <si>
    <t>FLORIDA COLLEGE OF NATURAL HEALTH - SARASOTA</t>
  </si>
  <si>
    <t>030288</t>
  </si>
  <si>
    <t>03028800</t>
  </si>
  <si>
    <t>AMERICAN NATIONAL COLLEGE</t>
  </si>
  <si>
    <t>030313</t>
  </si>
  <si>
    <t>03031300</t>
  </si>
  <si>
    <t>XENON INTERNATIONAL ACADEMY IV</t>
  </si>
  <si>
    <t>030427</t>
  </si>
  <si>
    <t>03042700</t>
  </si>
  <si>
    <t>LAURUS TECHNICAL INSTITUTE</t>
  </si>
  <si>
    <t>030723</t>
  </si>
  <si>
    <t>03072300</t>
  </si>
  <si>
    <t>03072303</t>
  </si>
  <si>
    <t>EVEREST INSTITUTE - COLUMBUS</t>
  </si>
  <si>
    <t>03072304</t>
  </si>
  <si>
    <t>030764</t>
  </si>
  <si>
    <t>03076400</t>
  </si>
  <si>
    <t>BRYMAN SCHOOL OF ARIZONA (THE)</t>
  </si>
  <si>
    <t>03076401</t>
  </si>
  <si>
    <t>BRYMAN SCHOOL OF ARIZONA (THE) - ANTHEM COLLEGE</t>
  </si>
  <si>
    <t>03076402</t>
  </si>
  <si>
    <t>BRYMAN SCHOOL OF ARIZONA (THE) - ANTHEM COLLEGE - ORLANDO</t>
  </si>
  <si>
    <t>03076403</t>
  </si>
  <si>
    <t>BRYMAN SCHOOL OF ARIZONA (THE) - ANTHEM COLLEGE - IRVING</t>
  </si>
  <si>
    <t>03076404</t>
  </si>
  <si>
    <t>BRYMAN SCHOOL OF ARIZONA (THE) - ANTHEM INSTITUTE - LAS VEGAS</t>
  </si>
  <si>
    <t>03076405</t>
  </si>
  <si>
    <t>BRYMAN SCHOOL OF ARIZONA (THE) - ANTHEM CAREER COLLEGE - MEMPHIS</t>
  </si>
  <si>
    <t>030882</t>
  </si>
  <si>
    <t>03088200</t>
  </si>
  <si>
    <t>CARSON CITY BEAUTY ACADEMY</t>
  </si>
  <si>
    <t>030897</t>
  </si>
  <si>
    <t>03089700</t>
  </si>
  <si>
    <t>CAREER INSTITUTE OF HEALTH AND TECHNOLOGY</t>
  </si>
  <si>
    <t>030963</t>
  </si>
  <si>
    <t>03096300</t>
  </si>
  <si>
    <t>FORTIS INSTITUTE</t>
  </si>
  <si>
    <t>031087</t>
  </si>
  <si>
    <t>03108700</t>
  </si>
  <si>
    <t>ROYAL BEAUTY CAREERS</t>
  </si>
  <si>
    <t>031483</t>
  </si>
  <si>
    <t>03148300</t>
  </si>
  <si>
    <t>AMERICAN BEAUTY ACADEMY</t>
  </si>
  <si>
    <t>031623</t>
  </si>
  <si>
    <t>03162300</t>
  </si>
  <si>
    <t>FOUR-D COLLEGE</t>
  </si>
  <si>
    <t>03162302</t>
  </si>
  <si>
    <t>FOUR-D COLLEGE - VICTORVILLE</t>
  </si>
  <si>
    <t>031873</t>
  </si>
  <si>
    <t>03187300</t>
  </si>
  <si>
    <t>STENOTECH CAREER INSTITUTE</t>
  </si>
  <si>
    <t>031954</t>
  </si>
  <si>
    <t>03195400</t>
  </si>
  <si>
    <t>031973</t>
  </si>
  <si>
    <t>03197300</t>
  </si>
  <si>
    <t>INSTITUTE FOR HEALTH EDUCATION (THE)</t>
  </si>
  <si>
    <t>032103</t>
  </si>
  <si>
    <t>03210300</t>
  </si>
  <si>
    <t>LE CORDON BLEU COLLEGE OF CULINARY ARTS</t>
  </si>
  <si>
    <t>032783</t>
  </si>
  <si>
    <t>03278300</t>
  </si>
  <si>
    <t>CHARTER COLLEGE</t>
  </si>
  <si>
    <t>033294</t>
  </si>
  <si>
    <t>03329402</t>
  </si>
  <si>
    <t>PRYOR BEAUTY COLLEGE - NORTH EAST OKLAHOMA ACADEMY OF HAIR DESIGN</t>
  </si>
  <si>
    <t>033673</t>
  </si>
  <si>
    <t>03367301</t>
  </si>
  <si>
    <t>PROFESSIONAL GOLFERS CAREER COLLEGE - APOPKA</t>
  </si>
  <si>
    <t>033893</t>
  </si>
  <si>
    <t>03389300</t>
  </si>
  <si>
    <t>ACADEMY OF MASSAGE THERAPY</t>
  </si>
  <si>
    <t>033953</t>
  </si>
  <si>
    <t>03395300</t>
  </si>
  <si>
    <t>ICDC COLLEGE</t>
  </si>
  <si>
    <t>034254</t>
  </si>
  <si>
    <t>03425400</t>
  </si>
  <si>
    <t>CENTRAL FLORIDA INSTITUTE</t>
  </si>
  <si>
    <t>034274</t>
  </si>
  <si>
    <t>03427400</t>
  </si>
  <si>
    <t>CAREER COLLEGES OF AMERICA</t>
  </si>
  <si>
    <t>034555</t>
  </si>
  <si>
    <t>03455500</t>
  </si>
  <si>
    <t>NATIONAL LABOR COLLEGE</t>
  </si>
  <si>
    <t>034673</t>
  </si>
  <si>
    <t>03467300</t>
  </si>
  <si>
    <t>035133</t>
  </si>
  <si>
    <t>03513300</t>
  </si>
  <si>
    <t>LACY COSMETOLOGY SCHOOL</t>
  </si>
  <si>
    <t>035165</t>
  </si>
  <si>
    <t>03516500</t>
  </si>
  <si>
    <t>EZELL'S COSMETOLOGY SCHOOL, LLC</t>
  </si>
  <si>
    <t>035564</t>
  </si>
  <si>
    <t>03556400</t>
  </si>
  <si>
    <t>KUSSAD INSTITUTE OF COURT REPORTING</t>
  </si>
  <si>
    <t>036183</t>
  </si>
  <si>
    <t>03618300</t>
  </si>
  <si>
    <t>INSTITUTE OF TECHNICAL ARTS</t>
  </si>
  <si>
    <t>036553</t>
  </si>
  <si>
    <t>03655300</t>
  </si>
  <si>
    <t>ILLINOIS CAREERPATH INSTITUTE</t>
  </si>
  <si>
    <t>036984</t>
  </si>
  <si>
    <t>03698400</t>
  </si>
  <si>
    <t>CALIFORNIA COLLEGE OF VOCATIONAL CAREERS</t>
  </si>
  <si>
    <t>037263</t>
  </si>
  <si>
    <t>03726300</t>
  </si>
  <si>
    <t>OHIO MID-WESTERN COLLEGE</t>
  </si>
  <si>
    <t>037563</t>
  </si>
  <si>
    <t>03756300</t>
  </si>
  <si>
    <t>ANAMARC COLLEGE</t>
  </si>
  <si>
    <t>038044</t>
  </si>
  <si>
    <t>03804402</t>
  </si>
  <si>
    <t>MEDTECH INSTITUTE - TUCKER</t>
  </si>
  <si>
    <t>038094</t>
  </si>
  <si>
    <t>03809400</t>
  </si>
  <si>
    <t>MICROPOWER CAREER INSTITUTE</t>
  </si>
  <si>
    <t>038323</t>
  </si>
  <si>
    <t>03832300</t>
  </si>
  <si>
    <t>DADE MEDICAL COLLEGE</t>
  </si>
  <si>
    <t>038725</t>
  </si>
  <si>
    <t>03872500</t>
  </si>
  <si>
    <t>NORTHLAND INTERNATIONAL UNIVERSITY</t>
  </si>
  <si>
    <t>038753</t>
  </si>
  <si>
    <t>03875300</t>
  </si>
  <si>
    <t>MCI INSTITUTE OF TECHNOLOGY</t>
  </si>
  <si>
    <t>038783</t>
  </si>
  <si>
    <t>03878300</t>
  </si>
  <si>
    <t>PROFESSIONAL MASSAGE TRAINING CENTER</t>
  </si>
  <si>
    <t>038863</t>
  </si>
  <si>
    <t>03886300</t>
  </si>
  <si>
    <t>REGENCY SCHOOL OF HAIR DESIGN</t>
  </si>
  <si>
    <t>038993</t>
  </si>
  <si>
    <t>03899300</t>
  </si>
  <si>
    <t>CALVARY BAPTIST THEOLOGICAL SEMINARY</t>
  </si>
  <si>
    <t>039203</t>
  </si>
  <si>
    <t>03920300</t>
  </si>
  <si>
    <t>INSTITUTE OF HAIR DESIGN</t>
  </si>
  <si>
    <t>039523</t>
  </si>
  <si>
    <t>03952300</t>
  </si>
  <si>
    <t>NATIONAL MASSAGE THERAPY INSTITUTE</t>
  </si>
  <si>
    <t>039994</t>
  </si>
  <si>
    <t>03999400</t>
  </si>
  <si>
    <t>HAWAII COLLEGE OF ORIENTAL MEDICINE</t>
  </si>
  <si>
    <t>041160</t>
  </si>
  <si>
    <t>04116000</t>
  </si>
  <si>
    <t>VIDEO SYMPHONY ENTERTRAINING</t>
  </si>
  <si>
    <t>041257</t>
  </si>
  <si>
    <t>04125700</t>
  </si>
  <si>
    <t>CUT BEAUTY SCHOOL (THE)</t>
  </si>
  <si>
    <t>041330</t>
  </si>
  <si>
    <t>04133000</t>
  </si>
  <si>
    <t>BIOHEALTH COLLEGE</t>
  </si>
  <si>
    <t>041500</t>
  </si>
  <si>
    <t>04150000</t>
  </si>
  <si>
    <t>CENTRAL NURSING COLLEGE</t>
  </si>
  <si>
    <t>041587</t>
  </si>
  <si>
    <t>04158700</t>
  </si>
  <si>
    <t>HOLLYWOOD BEAUTY COLLEGE</t>
  </si>
  <si>
    <t>041716</t>
  </si>
  <si>
    <t>04171600</t>
  </si>
  <si>
    <t>SALON PROFESSIONAL ACADEMY OF ELGIN (THE)</t>
  </si>
  <si>
    <t>041729</t>
  </si>
  <si>
    <t>04172900</t>
  </si>
  <si>
    <t>ACADEMY OF COSMETOLOGY</t>
  </si>
  <si>
    <t>041790</t>
  </si>
  <si>
    <t>04179000</t>
  </si>
  <si>
    <t>NEW IMAGE SCHOOL OF COSMETOLOGY, LLC, THE</t>
  </si>
  <si>
    <t>041911</t>
  </si>
  <si>
    <t>04191100</t>
  </si>
  <si>
    <t>DESTINATION ACADEMY FOR SPA AND SALON PROFESSIONALS</t>
  </si>
  <si>
    <t>041948</t>
  </si>
  <si>
    <t>04194800</t>
  </si>
  <si>
    <t>VELVET TOUCH ACADEMY OF COSMETOLOGY</t>
  </si>
  <si>
    <t>042163</t>
  </si>
  <si>
    <t>04216300</t>
  </si>
  <si>
    <t>UEI COLLEGE</t>
  </si>
  <si>
    <t>Schools</t>
  </si>
  <si>
    <t>SCH_CODE</t>
  </si>
  <si>
    <t>BR_CODE</t>
  </si>
  <si>
    <t>SCH_NM</t>
  </si>
  <si>
    <t>S_TYPE</t>
  </si>
  <si>
    <t>S_BC</t>
  </si>
  <si>
    <t>S_LC</t>
  </si>
  <si>
    <t>S_DIS</t>
  </si>
  <si>
    <t>S_DIS_B</t>
  </si>
  <si>
    <t>S_DIS_L</t>
  </si>
  <si>
    <t>S_DIS_A</t>
  </si>
  <si>
    <t>S_NOT_B</t>
  </si>
  <si>
    <t>S_NOT_L</t>
  </si>
  <si>
    <t>S_NOT_A</t>
  </si>
  <si>
    <t>S_RUN_DT</t>
  </si>
  <si>
    <t>Totals</t>
  </si>
  <si>
    <t>T_RUN_DT</t>
  </si>
  <si>
    <t>T_TYPE</t>
  </si>
  <si>
    <t>T_BC</t>
  </si>
  <si>
    <t>T_LC</t>
  </si>
  <si>
    <t>T_DIS</t>
  </si>
  <si>
    <t>T_DIS_B</t>
  </si>
  <si>
    <t>T_DIS_L</t>
  </si>
  <si>
    <t>T_DIS_A</t>
  </si>
  <si>
    <t>T_NOT_L</t>
  </si>
  <si>
    <t>T_NOT_A</t>
  </si>
  <si>
    <t>T_NOT_B</t>
  </si>
  <si>
    <t>Current Run Date</t>
  </si>
  <si>
    <t>AE</t>
  </si>
  <si>
    <t>AK</t>
  </si>
  <si>
    <t>AL</t>
  </si>
  <si>
    <t>AP</t>
  </si>
  <si>
    <t>AR</t>
  </si>
  <si>
    <t>AS</t>
  </si>
  <si>
    <t>AZ</t>
  </si>
  <si>
    <t>CA</t>
  </si>
  <si>
    <t>CO</t>
  </si>
  <si>
    <t>CT</t>
  </si>
  <si>
    <t>DC</t>
  </si>
  <si>
    <t>DE</t>
  </si>
  <si>
    <t>FC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</si>
  <si>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</si>
  <si>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</si>
  <si>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</si>
  <si>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</si>
  <si>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</si>
  <si>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</si>
  <si>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</si>
  <si>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</si>
  <si>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</si>
  <si>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</si>
  <si>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</si>
  <si>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</si>
  <si>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</si>
  <si>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</si>
  <si>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</si>
  <si>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</si>
  <si>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</si>
  <si>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</si>
  <si>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</si>
  <si>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</si>
  <si>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</si>
  <si>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</si>
  <si>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</si>
  <si>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</si>
  <si>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</si>
  <si>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</si>
  <si>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</si>
  <si>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</si>
  <si>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</si>
  <si>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</si>
  <si>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</si>
  <si>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</si>
  <si>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</si>
  <si>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</si>
  <si>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</si>
  <si>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</si>
  <si>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</si>
  <si>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</si>
  <si>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</si>
  <si>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</si>
  <si>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</si>
  <si>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</si>
  <si>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</si>
  <si>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</si>
  <si>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XX</t>
  </si>
  <si>
    <t>A_RUN_DT</t>
  </si>
  <si>
    <t>A_ST</t>
  </si>
  <si>
    <t>A_BC</t>
  </si>
  <si>
    <t>A_LC</t>
  </si>
  <si>
    <t>A_DIS</t>
  </si>
  <si>
    <t>A_DIS_B</t>
  </si>
  <si>
    <t>A_DIS_L</t>
  </si>
  <si>
    <t>A_DIS_A</t>
  </si>
  <si>
    <t>A_NOT_B</t>
  </si>
  <si>
    <t>A_NOT_L</t>
  </si>
  <si>
    <t>A_NOT_A</t>
  </si>
  <si>
    <t>Extract_Date</t>
  </si>
  <si>
    <t>Extract Date</t>
  </si>
  <si>
    <t>AA</t>
  </si>
  <si>
    <t>Military Location Code</t>
  </si>
  <si>
    <t>AB</t>
  </si>
  <si>
    <t>Alberta, Canada</t>
  </si>
  <si>
    <t>Alaska</t>
  </si>
  <si>
    <t>Alabama</t>
  </si>
  <si>
    <t>Arkansas</t>
  </si>
  <si>
    <t>American Samoa</t>
  </si>
  <si>
    <t>Arizona</t>
  </si>
  <si>
    <t>BC</t>
  </si>
  <si>
    <t>British Columbia, Canada</t>
  </si>
  <si>
    <t>California</t>
  </si>
  <si>
    <t>CM</t>
  </si>
  <si>
    <t>Northern Marianas Islands</t>
  </si>
  <si>
    <t>CN</t>
  </si>
  <si>
    <t>Canada</t>
  </si>
  <si>
    <t>Colorado</t>
  </si>
  <si>
    <t>Connecticut</t>
  </si>
  <si>
    <t>CZ</t>
  </si>
  <si>
    <t>Canal Zone</t>
  </si>
  <si>
    <t>District of Columbia</t>
  </si>
  <si>
    <t>Delaware</t>
  </si>
  <si>
    <t>Foreign Country</t>
  </si>
  <si>
    <t>Florida</t>
  </si>
  <si>
    <t>FM</t>
  </si>
  <si>
    <t>Micronesia</t>
  </si>
  <si>
    <t>Georgia</t>
  </si>
  <si>
    <t>Guam</t>
  </si>
  <si>
    <t>Hawaii</t>
  </si>
  <si>
    <t>Iowa</t>
  </si>
  <si>
    <t>Idaho</t>
  </si>
  <si>
    <t>Illinois</t>
  </si>
  <si>
    <t>Indiana</t>
  </si>
  <si>
    <t>IQ</t>
  </si>
  <si>
    <t>Other United States Territory or Possession</t>
  </si>
  <si>
    <t>Kansas</t>
  </si>
  <si>
    <t>Kentucky</t>
  </si>
  <si>
    <t>Louisiana</t>
  </si>
  <si>
    <t>Massachusetts</t>
  </si>
  <si>
    <t>MB</t>
  </si>
  <si>
    <t>Manitoba, Canada</t>
  </si>
  <si>
    <t>Maine</t>
  </si>
  <si>
    <t>Maryland</t>
  </si>
  <si>
    <t>MH</t>
  </si>
  <si>
    <t>Marshall Islands</t>
  </si>
  <si>
    <t>Michigan</t>
  </si>
  <si>
    <t>Minnesota</t>
  </si>
  <si>
    <t>Missouri</t>
  </si>
  <si>
    <t>MP</t>
  </si>
  <si>
    <t>Marianas Islands</t>
  </si>
  <si>
    <t>Mississippi</t>
  </si>
  <si>
    <t>Montana</t>
  </si>
  <si>
    <t>MX</t>
  </si>
  <si>
    <t>Mexico</t>
  </si>
  <si>
    <t>NB</t>
  </si>
  <si>
    <t>New Brunswick, Canada</t>
  </si>
  <si>
    <t>North Carolina</t>
  </si>
  <si>
    <t>North Dakota</t>
  </si>
  <si>
    <t>Nebraska</t>
  </si>
  <si>
    <t>NF</t>
  </si>
  <si>
    <t>Newfoundland, Canada</t>
  </si>
  <si>
    <t>New Hampshire</t>
  </si>
  <si>
    <t>New Jersey</t>
  </si>
  <si>
    <t>NL</t>
  </si>
  <si>
    <t>Newfoundland and Labrador, Canada</t>
  </si>
  <si>
    <t>New Mexico</t>
  </si>
  <si>
    <t>NR</t>
  </si>
  <si>
    <t>Non-Resident, State Unknown</t>
  </si>
  <si>
    <t>NS</t>
  </si>
  <si>
    <t>Nova Scotia, Canada</t>
  </si>
  <si>
    <t>NT</t>
  </si>
  <si>
    <t>Northwest Territories</t>
  </si>
  <si>
    <t>NU</t>
  </si>
  <si>
    <t>Nunavut, Canada</t>
  </si>
  <si>
    <t>Nevada</t>
  </si>
  <si>
    <t>New York</t>
  </si>
  <si>
    <t>Ohio</t>
  </si>
  <si>
    <t>Oklahoma</t>
  </si>
  <si>
    <t>ON</t>
  </si>
  <si>
    <t>Ontario, Canada</t>
  </si>
  <si>
    <t>Oregon</t>
  </si>
  <si>
    <t>Pennsylvania</t>
  </si>
  <si>
    <t>PC</t>
  </si>
  <si>
    <t>Panama Canal Zone</t>
  </si>
  <si>
    <t xml:space="preserve">PE </t>
  </si>
  <si>
    <t>Prince Edward Island, Canada</t>
  </si>
  <si>
    <t>PQ</t>
  </si>
  <si>
    <t>Quebec, Canada</t>
  </si>
  <si>
    <t>Puerto Rico</t>
  </si>
  <si>
    <t>PW</t>
  </si>
  <si>
    <t>Republic Of Palau</t>
  </si>
  <si>
    <t>QC</t>
  </si>
  <si>
    <t>Rhode Island</t>
  </si>
  <si>
    <t>South Carolina</t>
  </si>
  <si>
    <t>South Dakota</t>
  </si>
  <si>
    <t>SK</t>
  </si>
  <si>
    <t>Saskatchewan, Canada</t>
  </si>
  <si>
    <t>Tennessee</t>
  </si>
  <si>
    <t>TT</t>
  </si>
  <si>
    <t>Trust Territories of the Pacific</t>
  </si>
  <si>
    <t>Texas</t>
  </si>
  <si>
    <t>Utah</t>
  </si>
  <si>
    <t>Virginia</t>
  </si>
  <si>
    <t>Virgin Islands</t>
  </si>
  <si>
    <t>Vermont</t>
  </si>
  <si>
    <t>Washington</t>
  </si>
  <si>
    <t>Wisconsin</t>
  </si>
  <si>
    <t>WK</t>
  </si>
  <si>
    <t>Wake Island</t>
  </si>
  <si>
    <t>West Virginia</t>
  </si>
  <si>
    <t>Wyoming</t>
  </si>
  <si>
    <t>YT</t>
  </si>
  <si>
    <t>Yukon, Canada</t>
  </si>
  <si>
    <t>A_Code</t>
  </si>
  <si>
    <t>A_NM</t>
  </si>
  <si>
    <t>Unknown</t>
  </si>
  <si>
    <r>
      <rPr>
        <b/>
        <sz val="10"/>
        <color theme="1"/>
        <rFont val="Times New Roman"/>
        <family val="1"/>
      </rPr>
      <t xml:space="preserve">NOTE: </t>
    </r>
    <r>
      <rPr>
        <sz val="10"/>
        <color theme="1"/>
        <rFont val="Times New Roman"/>
        <family val="2"/>
      </rPr>
      <t>The current query does not pick up certain consolidation loans that have already been discharged.  An updated query is currently in development to address this issue.</t>
    </r>
  </si>
  <si>
    <t>Run Date:</t>
  </si>
  <si>
    <t>Run Dates</t>
  </si>
  <si>
    <t>Data Description Notes</t>
  </si>
  <si>
    <r>
      <rPr>
        <b/>
        <vertAlign val="super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>Discharged Amount:</t>
    </r>
    <r>
      <rPr>
        <sz val="10"/>
        <color theme="1"/>
        <rFont val="Times New Roman"/>
        <family val="2"/>
      </rPr>
      <t xml:space="preserve"> This is the sum of the total disbursed on the discharged loans</t>
    </r>
  </si>
  <si>
    <r>
      <rPr>
        <b/>
        <vertAlign val="super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Not Discharged Amount:</t>
    </r>
    <r>
      <rPr>
        <sz val="10"/>
        <color theme="1"/>
        <rFont val="Times New Roman"/>
        <family val="2"/>
      </rPr>
      <t xml:space="preserve"> This is the sum of the total disbursed on non-discharged loans</t>
    </r>
  </si>
  <si>
    <r>
      <t>Discharged</t>
    </r>
    <r>
      <rPr>
        <b/>
        <vertAlign val="superscript"/>
        <sz val="10"/>
        <color indexed="8"/>
        <rFont val="Times New Roman"/>
        <family val="1"/>
      </rPr>
      <t>3</t>
    </r>
  </si>
  <si>
    <r>
      <t>Not Discharged</t>
    </r>
    <r>
      <rPr>
        <b/>
        <vertAlign val="superscript"/>
        <sz val="10"/>
        <color indexed="8"/>
        <rFont val="Times New Roman"/>
        <family val="1"/>
      </rPr>
      <t>4</t>
    </r>
  </si>
  <si>
    <r>
      <t>Borrowers</t>
    </r>
    <r>
      <rPr>
        <b/>
        <vertAlign val="superscript"/>
        <sz val="10"/>
        <color indexed="8"/>
        <rFont val="Times New Roman"/>
        <family val="1"/>
      </rPr>
      <t>2</t>
    </r>
  </si>
  <si>
    <r>
      <rPr>
        <b/>
        <vertAlign val="super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>School:</t>
    </r>
    <r>
      <rPr>
        <sz val="10"/>
        <color theme="1"/>
        <rFont val="Times New Roman"/>
        <family val="2"/>
      </rPr>
      <t xml:space="preserve">  This is the school associated with the loans.</t>
    </r>
  </si>
  <si>
    <t>ASHDOWN COLLEGE OF HEALTH SCIENCES</t>
  </si>
  <si>
    <t>BRENSTEN EDUCATION</t>
  </si>
  <si>
    <t>BUSINESS INFORMATICS CENTER</t>
  </si>
  <si>
    <t>CAREER COLLEGE OF CALIFORNIA</t>
  </si>
  <si>
    <t>COLUMBIA UNIVERSITY IN THE CITY OF NEW YORK - ARTS</t>
  </si>
  <si>
    <t>COLUMBIA UNIVERSITY IN THE CITY OF NEW YORK - ARTS &amp; SCIENCE</t>
  </si>
  <si>
    <t>COLUMBIA UNIVERSITY IN THE CITY OF NEW YORK - COLUMBIA COLLEGE</t>
  </si>
  <si>
    <t>COLUMBIA UNIVERSITY IN THE CITY OF NEW YORK - PHYSICIANS AND SURG</t>
  </si>
  <si>
    <t>COLUMBIA UNIVERSITY IN THE CITY OF NEW YORK - PUBLIC HEALTH</t>
  </si>
  <si>
    <t>COLUMBIA UNIVERSITY IN THE CITY OF NEW YORK- ENGINEERING(GRADUATE</t>
  </si>
  <si>
    <t>HELMS CAREER INSTITUTE</t>
  </si>
  <si>
    <t>INTERFACE COLLEGE</t>
  </si>
  <si>
    <t>JONES INTERNATIONAL UNIVERSITY</t>
  </si>
  <si>
    <t>KALAMAZOO BEAUTY ACADEMY</t>
  </si>
  <si>
    <t>LAB PAUL MITCHELL PARTNER SCHOOL (THE)</t>
  </si>
  <si>
    <t>NORTHWEST REGIONAL TECHNOLOGY INSTITUTE</t>
  </si>
  <si>
    <t>PRISM CAREER INSTITUTE</t>
  </si>
  <si>
    <t>RASMUSSEN COLLEGE - BISMARCK</t>
  </si>
  <si>
    <t>SAN DIEGO COLLEGE</t>
  </si>
  <si>
    <t>SOUTHERN INSTITUTE OF COSMETOLOGY</t>
  </si>
  <si>
    <t>STYLETRENDS BARBER AND HAIRSTYLING ACADEMY</t>
  </si>
  <si>
    <t>ALTIERUS CAREER COLLEGE</t>
  </si>
  <si>
    <t>ALTIERUS CAREER EDUCATION</t>
  </si>
  <si>
    <t>BRIGHTWOOD CAREER INSTITUTE</t>
  </si>
  <si>
    <t>CARRINGTON COLLEGE</t>
  </si>
  <si>
    <t>CASA LOMA COLLEGE</t>
  </si>
  <si>
    <t>COLUMBIA UNIVERSITY IN THE CITY OF NEW YORK</t>
  </si>
  <si>
    <t>CORTIVA INSTITUTE</t>
  </si>
  <si>
    <t>EAGLE GATE COLLEGE</t>
  </si>
  <si>
    <t>EMPIRE BEAUTY SCHOOL</t>
  </si>
  <si>
    <t>FONTBONNE UNIVERSITY</t>
  </si>
  <si>
    <t>GWINNETT COLLEGE</t>
  </si>
  <si>
    <t>LINCOLN TECHNICAL INSTITUTE</t>
  </si>
  <si>
    <t>MR BERNARD'S SCHOOL OF HAIR FASHION</t>
  </si>
  <si>
    <t>NATIONAL AMERICAN UNIVERSITY</t>
  </si>
  <si>
    <t>PAUL MITCHELL THE SCHOOL</t>
  </si>
  <si>
    <t>PROFESSIONAL GOLFERS CAREER COLLEGE</t>
  </si>
  <si>
    <t>PRYOR BEAUTY COLLEGE</t>
  </si>
  <si>
    <t>RASMUSSEN COLLEGE</t>
  </si>
  <si>
    <t>SBI CAMPUS - AN AFFILIATE OF SANFORD-BROWN</t>
  </si>
  <si>
    <t>SOUTHWEST ACUPUNCTURE COLLEGE</t>
  </si>
  <si>
    <t>STRAYER UNIVERSITY</t>
  </si>
  <si>
    <t>041789</t>
  </si>
  <si>
    <t>04178900</t>
  </si>
  <si>
    <t>041379</t>
  </si>
  <si>
    <t>04137900</t>
  </si>
  <si>
    <t>025729</t>
  </si>
  <si>
    <t>02572900</t>
  </si>
  <si>
    <t>040563</t>
  </si>
  <si>
    <t>04056300</t>
  </si>
  <si>
    <t>002707</t>
  </si>
  <si>
    <t>00270702</t>
  </si>
  <si>
    <t>00270706</t>
  </si>
  <si>
    <t>00270710</t>
  </si>
  <si>
    <t>00270716</t>
  </si>
  <si>
    <t>00270719</t>
  </si>
  <si>
    <t>00270720</t>
  </si>
  <si>
    <t>022662</t>
  </si>
  <si>
    <t>02266200</t>
  </si>
  <si>
    <t>023265</t>
  </si>
  <si>
    <t>02326500</t>
  </si>
  <si>
    <t>035343</t>
  </si>
  <si>
    <t>03534300</t>
  </si>
  <si>
    <t>010470</t>
  </si>
  <si>
    <t>01047000</t>
  </si>
  <si>
    <t>041731</t>
  </si>
  <si>
    <t>04173100</t>
  </si>
  <si>
    <t>039273</t>
  </si>
  <si>
    <t>03927300</t>
  </si>
  <si>
    <t>039505</t>
  </si>
  <si>
    <t>03950500</t>
  </si>
  <si>
    <t>023013</t>
  </si>
  <si>
    <t>02301300</t>
  </si>
  <si>
    <t>008694</t>
  </si>
  <si>
    <t>00869415</t>
  </si>
  <si>
    <t>041345</t>
  </si>
  <si>
    <t>04134500</t>
  </si>
  <si>
    <t>023398</t>
  </si>
  <si>
    <t>02339800</t>
  </si>
  <si>
    <t>037684</t>
  </si>
  <si>
    <t>03768400</t>
  </si>
  <si>
    <t>SCH6_NM</t>
  </si>
  <si>
    <t>SCH6_CODE</t>
  </si>
  <si>
    <t>SCH6_RUN</t>
  </si>
  <si>
    <t>SCH6_TYPE</t>
  </si>
  <si>
    <t>SCH6_MAIN</t>
  </si>
  <si>
    <t>SCH6_B</t>
  </si>
  <si>
    <t>SCH6_L</t>
  </si>
  <si>
    <t>SCH6_A</t>
  </si>
  <si>
    <t>SCH6_DIS_B</t>
  </si>
  <si>
    <t>SCH6_DIS_L</t>
  </si>
  <si>
    <t>SCH6_DIS_A</t>
  </si>
  <si>
    <t>SCH6_NOT_B</t>
  </si>
  <si>
    <t>SCH6_NOT_L</t>
  </si>
  <si>
    <t>SCH6_NOT_A</t>
  </si>
  <si>
    <t>SCH6_EXT</t>
  </si>
  <si>
    <t>Date Added</t>
  </si>
  <si>
    <t>Main Campus Closed</t>
  </si>
  <si>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Borrower Counts: </t>
    </r>
    <r>
      <rPr>
        <sz val="10"/>
        <color theme="1"/>
        <rFont val="Times New Roman"/>
        <family val="1"/>
      </rPr>
      <t>The total borrower count sent to the servicers is a unique count of borrowers; however, a borrower may be counted in both the Discharged and Not Discharged count if they have a loan in each category.  Also the total borrower count for this report will likely be higher than the total count because a student could have a loan from more than one school.</t>
    </r>
  </si>
  <si>
    <t>Y</t>
  </si>
  <si>
    <t>N</t>
  </si>
  <si>
    <t>LESS_THAN_10</t>
  </si>
  <si>
    <t>LESS THAN 10</t>
  </si>
  <si>
    <r>
      <rPr>
        <b/>
        <sz val="10"/>
        <color theme="1"/>
        <rFont val="Times New Roman"/>
        <family val="1"/>
      </rPr>
      <t xml:space="preserve">Borrower Counts: </t>
    </r>
    <r>
      <rPr>
        <sz val="10"/>
        <color theme="1"/>
        <rFont val="Times New Roman"/>
        <family val="1"/>
      </rPr>
      <t>The total borrower count sent to the servicers is a unique count of borrowers; however, a borrower may be counted in both the Discharged and Not Discharged count if they have a loan in each category.  Also the total borrower count for this report may be higher than the reported distinct borrower count as a borrower may have a loan with more than one servicer.</t>
    </r>
  </si>
  <si>
    <t>Discharged</t>
  </si>
  <si>
    <t>Not Discharged</t>
  </si>
  <si>
    <t>AC</t>
  </si>
  <si>
    <t>OP</t>
  </si>
  <si>
    <t>CL</t>
  </si>
  <si>
    <t>011574</t>
  </si>
  <si>
    <t>BAUDER COLLEGE</t>
  </si>
  <si>
    <t>007091</t>
  </si>
  <si>
    <t>007367</t>
  </si>
  <si>
    <t>007371</t>
  </si>
  <si>
    <t>007476</t>
  </si>
  <si>
    <t>008874</t>
  </si>
  <si>
    <t>010417</t>
  </si>
  <si>
    <t>012650</t>
  </si>
  <si>
    <t>020549</t>
  </si>
  <si>
    <t>022213</t>
  </si>
  <si>
    <t>023387</t>
  </si>
  <si>
    <t>026122</t>
  </si>
  <si>
    <t>030944</t>
  </si>
  <si>
    <t>034503</t>
  </si>
  <si>
    <t>025135</t>
  </si>
  <si>
    <t>MARJON SCHOOL OF BEAUTY</t>
  </si>
  <si>
    <t>033484</t>
  </si>
  <si>
    <t>MATTIA COLLEGE</t>
  </si>
  <si>
    <t>01157400</t>
  </si>
  <si>
    <t>00709100</t>
  </si>
  <si>
    <t>00736700</t>
  </si>
  <si>
    <t>00737100</t>
  </si>
  <si>
    <t>00747600</t>
  </si>
  <si>
    <t>00833200</t>
  </si>
  <si>
    <t>00887400</t>
  </si>
  <si>
    <t>01041700</t>
  </si>
  <si>
    <t>01265000</t>
  </si>
  <si>
    <t>02054900</t>
  </si>
  <si>
    <t>02221300</t>
  </si>
  <si>
    <t>02338700</t>
  </si>
  <si>
    <t>02612200</t>
  </si>
  <si>
    <t>03094400</t>
  </si>
  <si>
    <t>03450300</t>
  </si>
  <si>
    <t>03450302</t>
  </si>
  <si>
    <t>MARINELLO SCHOOL OF BEAUTY - OVERLAND PARK</t>
  </si>
  <si>
    <t>03450301</t>
  </si>
  <si>
    <t>MARINELLO SCHOOL OF BEAUTY - WICHITA</t>
  </si>
  <si>
    <t>02513500</t>
  </si>
  <si>
    <t>03348400</t>
  </si>
  <si>
    <t>OPEID</t>
  </si>
  <si>
    <t>School</t>
  </si>
  <si>
    <t>&lt; 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</si>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</sst>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u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0" fillId="0" borderId="1" xfId="0" applyBorder="1"/>
    <xf numFmtId="164" fontId="0" fillId="0" borderId="2" xfId="1" applyNumberFormat="1" applyFont="1" applyBorder="1"/>
    <xf numFmtId="165" fontId="0" fillId="0" borderId="3" xfId="2" applyNumberFormat="1" applyFont="1" applyBorder="1"/>
    <xf numFmtId="0" fontId="0" fillId="0" borderId="9" xfId="0" applyBorder="1"/>
    <xf numFmtId="164" fontId="0" fillId="0" borderId="10" xfId="1" applyNumberFormat="1" applyFont="1" applyBorder="1"/>
    <xf numFmtId="164" fontId="0" fillId="0" borderId="1" xfId="1" applyNumberFormat="1" applyFont="1" applyBorder="1"/>
    <xf numFmtId="165" fontId="0" fillId="0" borderId="9" xfId="2" applyNumberFormat="1" applyFont="1" applyBorder="1"/>
    <xf numFmtId="0" fontId="0" fillId="0" borderId="11" xfId="0" applyBorder="1"/>
    <xf numFmtId="0" fontId="0" fillId="0" borderId="12" xfId="0" applyBorder="1"/>
    <xf numFmtId="164" fontId="0" fillId="0" borderId="11" xfId="1" applyNumberFormat="1" applyFont="1" applyBorder="1"/>
    <xf numFmtId="164" fontId="0" fillId="0" borderId="13" xfId="1" applyNumberFormat="1" applyFont="1" applyBorder="1"/>
    <xf numFmtId="165" fontId="0" fillId="0" borderId="14" xfId="2" applyNumberFormat="1" applyFont="1" applyBorder="1"/>
    <xf numFmtId="164" fontId="0" fillId="0" borderId="15" xfId="1" applyNumberFormat="1" applyFont="1" applyBorder="1"/>
    <xf numFmtId="165" fontId="0" fillId="0" borderId="12" xfId="2" applyNumberFormat="1" applyFont="1" applyBorder="1"/>
    <xf numFmtId="0" fontId="0" fillId="0" borderId="16" xfId="0" applyBorder="1"/>
    <xf numFmtId="0" fontId="0" fillId="0" borderId="17" xfId="0" applyBorder="1"/>
    <xf numFmtId="164" fontId="0" fillId="0" borderId="16" xfId="1" applyNumberFormat="1" applyFont="1" applyBorder="1"/>
    <xf numFmtId="164" fontId="0" fillId="0" borderId="18" xfId="1" applyNumberFormat="1" applyFont="1" applyBorder="1"/>
    <xf numFmtId="165" fontId="0" fillId="0" borderId="19" xfId="2" applyNumberFormat="1" applyFont="1" applyBorder="1"/>
    <xf numFmtId="164" fontId="0" fillId="0" borderId="20" xfId="1" applyNumberFormat="1" applyFont="1" applyBorder="1"/>
    <xf numFmtId="165" fontId="0" fillId="0" borderId="17" xfId="2" applyNumberFormat="1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0" xfId="1" applyNumberFormat="1" applyFont="1" applyBorder="1"/>
    <xf numFmtId="0" fontId="0" fillId="0" borderId="23" xfId="0" applyBorder="1"/>
    <xf numFmtId="0" fontId="0" fillId="0" borderId="24" xfId="0" applyBorder="1"/>
    <xf numFmtId="164" fontId="0" fillId="0" borderId="23" xfId="1" applyNumberFormat="1" applyFont="1" applyBorder="1"/>
    <xf numFmtId="164" fontId="0" fillId="0" borderId="25" xfId="1" applyNumberFormat="1" applyFont="1" applyBorder="1"/>
    <xf numFmtId="165" fontId="0" fillId="0" borderId="26" xfId="2" applyNumberFormat="1" applyFont="1" applyBorder="1"/>
    <xf numFmtId="164" fontId="0" fillId="0" borderId="27" xfId="1" applyNumberFormat="1" applyFont="1" applyBorder="1"/>
    <xf numFmtId="165" fontId="0" fillId="0" borderId="24" xfId="2" applyNumberFormat="1" applyFont="1" applyBorder="1"/>
    <xf numFmtId="0" fontId="0" fillId="0" borderId="31" xfId="0" applyBorder="1"/>
    <xf numFmtId="0" fontId="0" fillId="0" borderId="32" xfId="0" applyBorder="1"/>
    <xf numFmtId="164" fontId="0" fillId="0" borderId="31" xfId="1" applyNumberFormat="1" applyFont="1" applyBorder="1"/>
    <xf numFmtId="164" fontId="0" fillId="0" borderId="33" xfId="1" applyNumberFormat="1" applyFont="1" applyBorder="1"/>
    <xf numFmtId="165" fontId="0" fillId="0" borderId="34" xfId="2" applyNumberFormat="1" applyFont="1" applyBorder="1"/>
    <xf numFmtId="164" fontId="0" fillId="0" borderId="35" xfId="1" applyNumberFormat="1" applyFont="1" applyBorder="1"/>
    <xf numFmtId="165" fontId="0" fillId="0" borderId="32" xfId="2" applyNumberFormat="1" applyFont="1" applyBorder="1"/>
    <xf numFmtId="164" fontId="3" fillId="0" borderId="29" xfId="1" applyNumberFormat="1" applyFont="1" applyBorder="1"/>
    <xf numFmtId="165" fontId="3" fillId="0" borderId="36" xfId="2" applyNumberFormat="1" applyFont="1" applyBorder="1"/>
    <xf numFmtId="164" fontId="3" fillId="0" borderId="28" xfId="1" applyNumberFormat="1" applyFont="1" applyBorder="1"/>
    <xf numFmtId="165" fontId="3" fillId="0" borderId="30" xfId="2" applyNumberFormat="1" applyFont="1" applyBorder="1"/>
    <xf numFmtId="0" fontId="1" fillId="0" borderId="0" xfId="3"/>
    <xf numFmtId="49" fontId="0" fillId="0" borderId="0" xfId="0" applyNumberFormat="1"/>
    <xf numFmtId="14" fontId="0" fillId="0" borderId="0" xfId="0" applyNumberFormat="1"/>
    <xf numFmtId="49" fontId="0" fillId="0" borderId="1" xfId="0" applyNumberFormat="1" applyBorder="1"/>
    <xf numFmtId="0" fontId="0" fillId="0" borderId="2" xfId="0" applyBorder="1"/>
    <xf numFmtId="164" fontId="3" fillId="3" borderId="37" xfId="1" applyNumberFormat="1" applyFont="1" applyFill="1" applyBorder="1"/>
    <xf numFmtId="164" fontId="3" fillId="3" borderId="29" xfId="1" applyNumberFormat="1" applyFont="1" applyFill="1" applyBorder="1"/>
    <xf numFmtId="165" fontId="3" fillId="3" borderId="30" xfId="2" applyNumberFormat="1" applyFont="1" applyFill="1" applyBorder="1"/>
    <xf numFmtId="165" fontId="3" fillId="3" borderId="36" xfId="2" applyNumberFormat="1" applyFont="1" applyFill="1" applyBorder="1"/>
    <xf numFmtId="164" fontId="3" fillId="3" borderId="28" xfId="1" applyNumberFormat="1" applyFont="1" applyFill="1" applyBorder="1"/>
    <xf numFmtId="164" fontId="3" fillId="3" borderId="5" xfId="0" applyNumberFormat="1" applyFont="1" applyFill="1" applyBorder="1"/>
    <xf numFmtId="165" fontId="3" fillId="3" borderId="5" xfId="0" applyNumberFormat="1" applyFont="1" applyFill="1" applyBorder="1"/>
    <xf numFmtId="164" fontId="3" fillId="3" borderId="5" xfId="1" applyNumberFormat="1" applyFont="1" applyFill="1" applyBorder="1"/>
    <xf numFmtId="165" fontId="3" fillId="3" borderId="6" xfId="0" applyNumberFormat="1" applyFont="1" applyFill="1" applyBorder="1"/>
    <xf numFmtId="164" fontId="0" fillId="0" borderId="2" xfId="1" applyNumberFormat="1" applyFont="1" applyFill="1" applyBorder="1"/>
    <xf numFmtId="165" fontId="0" fillId="0" borderId="9" xfId="2" applyNumberFormat="1" applyFont="1" applyFill="1" applyBorder="1"/>
    <xf numFmtId="164" fontId="0" fillId="0" borderId="7" xfId="1" applyNumberFormat="1" applyFont="1" applyFill="1" applyBorder="1"/>
    <xf numFmtId="164" fontId="0" fillId="0" borderId="1" xfId="1" applyNumberFormat="1" applyFont="1" applyFill="1" applyBorder="1"/>
    <xf numFmtId="165" fontId="0" fillId="0" borderId="3" xfId="2" applyNumberFormat="1" applyFont="1" applyFill="1" applyBorder="1"/>
    <xf numFmtId="0" fontId="0" fillId="4" borderId="0" xfId="0" applyFill="1"/>
    <xf numFmtId="164" fontId="0" fillId="0" borderId="0" xfId="0" applyNumberFormat="1"/>
    <xf numFmtId="0" fontId="3" fillId="0" borderId="0" xfId="0" applyFont="1" applyBorder="1" applyAlignment="1">
      <alignment horizontal="right"/>
    </xf>
    <xf numFmtId="0" fontId="0" fillId="0" borderId="0" xfId="0"/>
    <xf numFmtId="14" fontId="3" fillId="0" borderId="0" xfId="0" applyNumberFormat="1" applyFont="1" applyBorder="1"/>
    <xf numFmtId="0" fontId="0" fillId="0" borderId="0" xfId="0"/>
    <xf numFmtId="14" fontId="1" fillId="0" borderId="0" xfId="3" applyNumberFormat="1"/>
    <xf numFmtId="14" fontId="0" fillId="0" borderId="0" xfId="0" applyNumberFormat="1"/>
    <xf numFmtId="0" fontId="6" fillId="0" borderId="0" xfId="0" applyFont="1" applyBorder="1" applyAlignment="1">
      <alignment horizontal="left"/>
    </xf>
    <xf numFmtId="0" fontId="4" fillId="0" borderId="0" xfId="0" quotePrefix="1" applyFont="1"/>
    <xf numFmtId="0" fontId="8" fillId="0" borderId="16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</xf>
    <xf numFmtId="14" fontId="0" fillId="5" borderId="0" xfId="0" applyNumberFormat="1" applyFill="1"/>
    <xf numFmtId="0" fontId="3" fillId="3" borderId="36" xfId="0" applyFont="1" applyFill="1" applyBorder="1" applyAlignment="1">
      <alignment horizontal="center"/>
    </xf>
    <xf numFmtId="1" fontId="0" fillId="0" borderId="0" xfId="0" applyNumberFormat="1"/>
    <xf numFmtId="0" fontId="0" fillId="0" borderId="9" xfId="0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166" fontId="0" fillId="0" borderId="0" xfId="0" applyNumberFormat="1"/>
    <xf numFmtId="166" fontId="0" fillId="0" borderId="0" xfId="0" applyNumberFormat="1" applyFill="1" applyBorder="1"/>
    <xf numFmtId="0" fontId="0" fillId="0" borderId="0" xfId="0" applyAlignment="1">
      <alignment horizontal="center" wrapText="1"/>
    </xf>
    <xf numFmtId="0" fontId="3" fillId="0" borderId="28" xfId="0" applyFont="1" applyBorder="1"/>
    <xf numFmtId="0" fontId="3" fillId="0" borderId="29" xfId="0" applyFont="1" applyBorder="1"/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8" fillId="0" borderId="43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/>
    </xf>
    <xf numFmtId="0" fontId="8" fillId="0" borderId="41" xfId="0" applyNumberFormat="1" applyFont="1" applyFill="1" applyBorder="1" applyAlignment="1" applyProtection="1">
      <alignment horizontal="center"/>
    </xf>
    <xf numFmtId="0" fontId="8" fillId="0" borderId="42" xfId="0" applyNumberFormat="1" applyFont="1" applyFill="1" applyBorder="1" applyAlignment="1" applyProtection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8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sd prog cont" connectionId="2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SD State Prog" connectionId="4" xr16:uid="{00000000-0016-0000-00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SD p2" connectionId="1" xr16:uid="{00000000-0016-0000-02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263"/>
  <sheetViews>
    <sheetView workbookViewId="0">
      <selection activeCell="A7" sqref="A7"/>
    </sheetView>
  </sheetViews>
  <sheetFormatPr baseColWidth="10" defaultColWidth="9" defaultRowHeight="13" x14ac:dyDescent="0.15"/>
  <cols>
    <col min="1" max="1" width="16.796875" bestFit="1" customWidth="1"/>
    <col min="2" max="2" width="16.796875" style="68" customWidth="1"/>
    <col min="3" max="3" width="2.3984375" style="63" customWidth="1"/>
    <col min="4" max="4" width="10.3984375" style="70" bestFit="1" customWidth="1"/>
    <col min="15" max="15" width="11.796875" style="70" bestFit="1" customWidth="1"/>
    <col min="16" max="16" width="2.3984375" style="63" customWidth="1"/>
    <col min="17" max="17" width="10.59765625" bestFit="1" customWidth="1"/>
    <col min="18" max="18" width="12.3984375" style="70" bestFit="1" customWidth="1"/>
    <col min="19" max="19" width="12.796875" bestFit="1" customWidth="1"/>
    <col min="20" max="20" width="8.3984375" bestFit="1" customWidth="1"/>
    <col min="21" max="21" width="12.3984375" bestFit="1" customWidth="1"/>
    <col min="22" max="23" width="8.3984375" bestFit="1" customWidth="1"/>
    <col min="24" max="24" width="10.3984375" bestFit="1" customWidth="1"/>
    <col min="25" max="26" width="8.3984375" bestFit="1" customWidth="1"/>
    <col min="27" max="27" width="9.19921875" customWidth="1"/>
    <col min="28" max="28" width="12.3984375" style="70" bestFit="1" customWidth="1"/>
    <col min="29" max="29" width="2.59765625" style="63" customWidth="1"/>
    <col min="30" max="30" width="11.796875" bestFit="1" customWidth="1"/>
    <col min="31" max="31" width="10.3984375" bestFit="1" customWidth="1"/>
    <col min="32" max="32" width="84.3984375" bestFit="1" customWidth="1"/>
    <col min="33" max="33" width="10.3984375" style="70" bestFit="1" customWidth="1"/>
    <col min="44" max="44" width="11.3984375" style="70" customWidth="1"/>
    <col min="45" max="45" width="2.3984375" style="78" customWidth="1"/>
    <col min="46" max="46" width="11.3984375" style="70" customWidth="1"/>
    <col min="47" max="47" width="72.3984375" style="70" bestFit="1" customWidth="1"/>
    <col min="48" max="48" width="11.3984375" style="70" customWidth="1"/>
    <col min="49" max="49" width="12.3984375" style="70" bestFit="1" customWidth="1"/>
    <col min="50" max="50" width="13.3984375" style="80" bestFit="1" customWidth="1"/>
    <col min="51" max="60" width="11.3984375" style="70" customWidth="1"/>
    <col min="61" max="61" width="2.59765625" style="63" customWidth="1"/>
    <col min="62" max="62" width="12" style="70" bestFit="1" customWidth="1"/>
    <col min="63" max="63" width="7.796875" customWidth="1"/>
    <col min="64" max="65" width="8.3984375" customWidth="1"/>
    <col min="66" max="66" width="10.19921875" bestFit="1" customWidth="1"/>
    <col min="67" max="67" width="11.19921875" customWidth="1"/>
    <col min="68" max="68" width="8.3984375" customWidth="1"/>
    <col min="69" max="69" width="9.19921875" customWidth="1"/>
    <col min="70" max="71" width="8.3984375" customWidth="1"/>
    <col min="72" max="72" width="9.19921875" customWidth="1"/>
    <col min="73" max="73" width="11.796875" style="70" bestFit="1" customWidth="1"/>
    <col min="74" max="74" width="2.3984375" style="63" customWidth="1"/>
  </cols>
  <sheetData>
    <row r="1" spans="1:76" x14ac:dyDescent="0.15">
      <c r="D1" s="70" t="s">
        <v>651</v>
      </c>
      <c r="E1" t="s">
        <v>652</v>
      </c>
      <c r="F1" t="s">
        <v>653</v>
      </c>
      <c r="G1" t="s">
        <v>654</v>
      </c>
      <c r="H1" t="s">
        <v>655</v>
      </c>
      <c r="I1" t="s">
        <v>656</v>
      </c>
      <c r="J1" t="s">
        <v>657</v>
      </c>
      <c r="K1" t="s">
        <v>658</v>
      </c>
      <c r="L1" t="s">
        <v>661</v>
      </c>
      <c r="M1" t="s">
        <v>659</v>
      </c>
      <c r="N1" t="s">
        <v>660</v>
      </c>
      <c r="O1" s="70" t="s">
        <v>733</v>
      </c>
      <c r="Q1" t="s">
        <v>30</v>
      </c>
      <c r="R1" s="70" t="s">
        <v>56</v>
      </c>
      <c r="S1" t="s">
        <v>31</v>
      </c>
      <c r="T1" t="s">
        <v>28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s="70" t="s">
        <v>732</v>
      </c>
      <c r="AD1" s="45" t="s">
        <v>636</v>
      </c>
      <c r="AE1" s="45" t="s">
        <v>637</v>
      </c>
      <c r="AF1" t="s">
        <v>638</v>
      </c>
      <c r="AG1" s="70" t="s">
        <v>649</v>
      </c>
      <c r="AH1" t="s">
        <v>639</v>
      </c>
      <c r="AI1" t="s">
        <v>640</v>
      </c>
      <c r="AJ1" t="s">
        <v>641</v>
      </c>
      <c r="AK1" t="s">
        <v>642</v>
      </c>
      <c r="AL1" t="s">
        <v>643</v>
      </c>
      <c r="AM1" t="s">
        <v>644</v>
      </c>
      <c r="AN1" t="s">
        <v>645</v>
      </c>
      <c r="AO1" t="s">
        <v>646</v>
      </c>
      <c r="AP1" t="s">
        <v>647</v>
      </c>
      <c r="AQ1" t="s">
        <v>648</v>
      </c>
      <c r="AR1" s="70" t="s">
        <v>733</v>
      </c>
      <c r="AT1" s="68" t="s">
        <v>942</v>
      </c>
      <c r="AU1" s="68" t="s">
        <v>941</v>
      </c>
      <c r="AV1" s="70" t="s">
        <v>943</v>
      </c>
      <c r="AW1" s="68" t="s">
        <v>944</v>
      </c>
      <c r="AX1" s="80" t="s">
        <v>945</v>
      </c>
      <c r="AY1" s="68" t="s">
        <v>946</v>
      </c>
      <c r="AZ1" s="68" t="s">
        <v>947</v>
      </c>
      <c r="BA1" s="68" t="s">
        <v>948</v>
      </c>
      <c r="BB1" s="68" t="s">
        <v>949</v>
      </c>
      <c r="BC1" s="68" t="s">
        <v>950</v>
      </c>
      <c r="BD1" s="68" t="s">
        <v>951</v>
      </c>
      <c r="BE1" s="68" t="s">
        <v>952</v>
      </c>
      <c r="BF1" s="68" t="s">
        <v>953</v>
      </c>
      <c r="BG1" s="68" t="s">
        <v>954</v>
      </c>
      <c r="BH1" s="70" t="s">
        <v>955</v>
      </c>
      <c r="BJ1" s="70" t="s">
        <v>721</v>
      </c>
      <c r="BK1" t="s">
        <v>722</v>
      </c>
      <c r="BL1" t="s">
        <v>723</v>
      </c>
      <c r="BM1" t="s">
        <v>724</v>
      </c>
      <c r="BN1" t="s">
        <v>725</v>
      </c>
      <c r="BO1" t="s">
        <v>726</v>
      </c>
      <c r="BP1" t="s">
        <v>727</v>
      </c>
      <c r="BQ1" t="s">
        <v>728</v>
      </c>
      <c r="BR1" t="s">
        <v>729</v>
      </c>
      <c r="BS1" t="s">
        <v>730</v>
      </c>
      <c r="BT1" t="s">
        <v>731</v>
      </c>
      <c r="BU1" s="70" t="s">
        <v>733</v>
      </c>
      <c r="BW1" t="s">
        <v>847</v>
      </c>
      <c r="BX1" t="s">
        <v>848</v>
      </c>
    </row>
    <row r="2" spans="1:76" x14ac:dyDescent="0.15">
      <c r="A2" s="90" t="s">
        <v>662</v>
      </c>
      <c r="B2" s="85"/>
      <c r="D2" s="70" t="s">
        <v>57</v>
      </c>
      <c r="E2" t="s">
        <v>29</v>
      </c>
      <c r="F2" t="s">
        <v>31</v>
      </c>
      <c r="G2" t="s">
        <v>28</v>
      </c>
      <c r="H2" t="s">
        <v>58</v>
      </c>
      <c r="I2" t="s">
        <v>59</v>
      </c>
      <c r="J2" t="s">
        <v>59</v>
      </c>
      <c r="K2" t="s">
        <v>59</v>
      </c>
      <c r="L2" t="s">
        <v>59</v>
      </c>
      <c r="M2" t="s">
        <v>60</v>
      </c>
      <c r="N2" t="s">
        <v>59</v>
      </c>
      <c r="Q2" s="68" t="s">
        <v>29</v>
      </c>
      <c r="R2" s="70">
        <v>43445</v>
      </c>
      <c r="S2" s="68">
        <v>7</v>
      </c>
      <c r="T2" s="68">
        <v>11</v>
      </c>
      <c r="U2" s="68">
        <v>69139</v>
      </c>
      <c r="V2" s="68">
        <v>0</v>
      </c>
      <c r="W2" s="68">
        <v>0</v>
      </c>
      <c r="X2" s="68">
        <v>0</v>
      </c>
      <c r="Y2" s="68">
        <v>7</v>
      </c>
      <c r="Z2" s="68">
        <v>11</v>
      </c>
      <c r="AA2" s="68">
        <v>69139</v>
      </c>
      <c r="AB2" s="70">
        <v>43525</v>
      </c>
      <c r="AD2" s="45" t="s">
        <v>620</v>
      </c>
      <c r="AE2" s="45" t="s">
        <v>621</v>
      </c>
      <c r="AF2" s="68" t="s">
        <v>622</v>
      </c>
      <c r="AG2" s="70">
        <v>43445</v>
      </c>
      <c r="AH2" s="68">
        <v>3</v>
      </c>
      <c r="AI2" s="68">
        <v>2</v>
      </c>
      <c r="AJ2" s="68">
        <v>3</v>
      </c>
      <c r="AK2" s="68">
        <v>14350</v>
      </c>
      <c r="AL2" s="68">
        <v>1</v>
      </c>
      <c r="AM2" s="68">
        <v>1</v>
      </c>
      <c r="AN2" s="68">
        <v>9500</v>
      </c>
      <c r="AO2" s="68">
        <v>1</v>
      </c>
      <c r="AP2" s="68">
        <v>2</v>
      </c>
      <c r="AQ2" s="68">
        <v>4850</v>
      </c>
      <c r="AR2" s="70">
        <v>43525</v>
      </c>
      <c r="AT2" s="45" t="s">
        <v>620</v>
      </c>
      <c r="AU2" s="68" t="s">
        <v>622</v>
      </c>
      <c r="AV2" s="70">
        <v>43445</v>
      </c>
      <c r="AW2" s="68">
        <v>3</v>
      </c>
      <c r="AX2" s="68" t="s">
        <v>966</v>
      </c>
      <c r="AY2" s="68">
        <v>2</v>
      </c>
      <c r="AZ2" s="68">
        <v>3</v>
      </c>
      <c r="BA2" s="68">
        <v>14350</v>
      </c>
      <c r="BB2" s="68">
        <v>1</v>
      </c>
      <c r="BC2" s="68">
        <v>1</v>
      </c>
      <c r="BD2" s="68">
        <v>9500</v>
      </c>
      <c r="BE2" s="68">
        <v>1</v>
      </c>
      <c r="BF2" s="68">
        <v>2</v>
      </c>
      <c r="BG2" s="68">
        <v>4850</v>
      </c>
      <c r="BH2" s="70">
        <v>43525</v>
      </c>
      <c r="BJ2" s="70">
        <v>43445</v>
      </c>
      <c r="BK2" s="68" t="s">
        <v>734</v>
      </c>
      <c r="BL2" s="68">
        <v>4</v>
      </c>
      <c r="BM2" s="68">
        <v>18</v>
      </c>
      <c r="BN2" s="68">
        <v>57090</v>
      </c>
      <c r="BO2" s="68">
        <v>2</v>
      </c>
      <c r="BP2" s="68">
        <v>10</v>
      </c>
      <c r="BQ2" s="68">
        <v>27570</v>
      </c>
      <c r="BR2" s="68">
        <v>2</v>
      </c>
      <c r="BS2" s="68">
        <v>8</v>
      </c>
      <c r="BT2" s="68">
        <v>29520</v>
      </c>
      <c r="BU2" s="70">
        <v>43525</v>
      </c>
      <c r="BW2" t="s">
        <v>734</v>
      </c>
      <c r="BX2" t="s">
        <v>735</v>
      </c>
    </row>
    <row r="3" spans="1:76" ht="14" x14ac:dyDescent="0.15">
      <c r="A3" s="90"/>
      <c r="B3" s="85" t="s">
        <v>852</v>
      </c>
      <c r="D3" s="70" t="s">
        <v>62</v>
      </c>
      <c r="E3" t="s">
        <v>63</v>
      </c>
      <c r="F3" t="s">
        <v>64</v>
      </c>
      <c r="G3" t="s">
        <v>64</v>
      </c>
      <c r="H3" t="s">
        <v>65</v>
      </c>
      <c r="I3" t="s">
        <v>31</v>
      </c>
      <c r="J3" t="s">
        <v>66</v>
      </c>
      <c r="K3" t="s">
        <v>67</v>
      </c>
      <c r="L3" t="s">
        <v>68</v>
      </c>
      <c r="M3" t="s">
        <v>59</v>
      </c>
      <c r="N3" t="s">
        <v>67</v>
      </c>
      <c r="Q3" s="68">
        <v>500</v>
      </c>
      <c r="R3" s="70">
        <v>43445</v>
      </c>
      <c r="S3" s="68">
        <v>50</v>
      </c>
      <c r="T3" s="68">
        <v>90</v>
      </c>
      <c r="U3" s="68">
        <v>238759</v>
      </c>
      <c r="V3" s="68">
        <v>41</v>
      </c>
      <c r="W3" s="68">
        <v>74</v>
      </c>
      <c r="X3" s="68">
        <v>206734</v>
      </c>
      <c r="Y3" s="68">
        <v>11</v>
      </c>
      <c r="Z3" s="68">
        <v>16</v>
      </c>
      <c r="AA3" s="68">
        <v>32025</v>
      </c>
      <c r="AB3" s="70">
        <v>43525</v>
      </c>
      <c r="AD3" s="45" t="s">
        <v>528</v>
      </c>
      <c r="AE3" s="45" t="s">
        <v>529</v>
      </c>
      <c r="AF3" s="68" t="s">
        <v>530</v>
      </c>
      <c r="AG3" s="70">
        <v>43445</v>
      </c>
      <c r="AH3" s="68">
        <v>3</v>
      </c>
      <c r="AI3" s="68">
        <v>6</v>
      </c>
      <c r="AJ3" s="68">
        <v>11</v>
      </c>
      <c r="AK3" s="68">
        <v>32250</v>
      </c>
      <c r="AL3" s="68">
        <v>4</v>
      </c>
      <c r="AM3" s="68">
        <v>8</v>
      </c>
      <c r="AN3" s="68">
        <v>24500</v>
      </c>
      <c r="AO3" s="68">
        <v>2</v>
      </c>
      <c r="AP3" s="68">
        <v>3</v>
      </c>
      <c r="AQ3" s="68">
        <v>7750</v>
      </c>
      <c r="AR3" s="70">
        <v>43525</v>
      </c>
      <c r="AT3" s="45" t="s">
        <v>528</v>
      </c>
      <c r="AU3" s="68" t="s">
        <v>530</v>
      </c>
      <c r="AV3" s="70">
        <v>43445</v>
      </c>
      <c r="AW3" s="68">
        <v>3</v>
      </c>
      <c r="AX3" s="68" t="s">
        <v>966</v>
      </c>
      <c r="AY3" s="68">
        <v>6</v>
      </c>
      <c r="AZ3" s="68">
        <v>11</v>
      </c>
      <c r="BA3" s="68">
        <v>32250</v>
      </c>
      <c r="BB3" s="68">
        <v>4</v>
      </c>
      <c r="BC3" s="68">
        <v>8</v>
      </c>
      <c r="BD3" s="68">
        <v>24500</v>
      </c>
      <c r="BE3" s="68">
        <v>2</v>
      </c>
      <c r="BF3" s="68">
        <v>3</v>
      </c>
      <c r="BG3" s="68">
        <v>7750</v>
      </c>
      <c r="BH3" s="70">
        <v>43525</v>
      </c>
      <c r="BJ3" s="70">
        <v>43445</v>
      </c>
      <c r="BK3" s="68" t="s">
        <v>664</v>
      </c>
      <c r="BL3" s="68">
        <v>12</v>
      </c>
      <c r="BM3" s="68">
        <v>46</v>
      </c>
      <c r="BN3" s="68">
        <v>154328</v>
      </c>
      <c r="BO3" s="68">
        <v>10</v>
      </c>
      <c r="BP3" s="68">
        <v>38</v>
      </c>
      <c r="BQ3" s="68">
        <v>136302</v>
      </c>
      <c r="BR3" s="68">
        <v>2</v>
      </c>
      <c r="BS3" s="68">
        <v>8</v>
      </c>
      <c r="BT3" s="68">
        <v>18026</v>
      </c>
      <c r="BU3" s="70">
        <v>43525</v>
      </c>
      <c r="BW3" t="s">
        <v>736</v>
      </c>
      <c r="BX3" t="s">
        <v>737</v>
      </c>
    </row>
    <row r="4" spans="1:76" ht="15" x14ac:dyDescent="0.2">
      <c r="A4" s="46">
        <f>LARGE(Age_Dates,1)</f>
        <v>43524</v>
      </c>
      <c r="B4" s="69">
        <v>43445</v>
      </c>
      <c r="D4" s="70" t="s">
        <v>70</v>
      </c>
      <c r="E4" t="s">
        <v>69</v>
      </c>
      <c r="F4" t="s">
        <v>71</v>
      </c>
      <c r="G4" t="s">
        <v>71</v>
      </c>
      <c r="H4" t="s">
        <v>71</v>
      </c>
      <c r="I4" t="s">
        <v>71</v>
      </c>
      <c r="J4" t="s">
        <v>71</v>
      </c>
      <c r="K4" t="s">
        <v>71</v>
      </c>
      <c r="L4" t="s">
        <v>71</v>
      </c>
      <c r="M4" t="s">
        <v>71</v>
      </c>
      <c r="N4" t="s">
        <v>71</v>
      </c>
      <c r="Q4" s="68">
        <v>500</v>
      </c>
      <c r="R4" s="70">
        <v>43495</v>
      </c>
      <c r="S4" s="68">
        <v>5</v>
      </c>
      <c r="T4" s="68">
        <v>7</v>
      </c>
      <c r="U4" s="68">
        <v>21953</v>
      </c>
      <c r="V4" s="68">
        <v>3</v>
      </c>
      <c r="W4" s="68">
        <v>4</v>
      </c>
      <c r="X4" s="68">
        <v>14665</v>
      </c>
      <c r="Y4" s="68">
        <v>2</v>
      </c>
      <c r="Z4" s="68">
        <v>3</v>
      </c>
      <c r="AA4" s="68">
        <v>7288</v>
      </c>
      <c r="AB4" s="70">
        <v>43525</v>
      </c>
      <c r="AD4" s="45" t="s">
        <v>500</v>
      </c>
      <c r="AE4" s="45" t="s">
        <v>501</v>
      </c>
      <c r="AF4" s="68" t="s">
        <v>502</v>
      </c>
      <c r="AG4" s="70">
        <v>43445</v>
      </c>
      <c r="AH4" s="68">
        <v>3</v>
      </c>
      <c r="AI4" s="68">
        <v>216</v>
      </c>
      <c r="AJ4" s="68">
        <v>501</v>
      </c>
      <c r="AK4" s="68">
        <v>1545228</v>
      </c>
      <c r="AL4" s="68">
        <v>196</v>
      </c>
      <c r="AM4" s="68">
        <v>451</v>
      </c>
      <c r="AN4" s="68">
        <v>1378181</v>
      </c>
      <c r="AO4" s="68">
        <v>21</v>
      </c>
      <c r="AP4" s="68">
        <v>50</v>
      </c>
      <c r="AQ4" s="68">
        <v>167047</v>
      </c>
      <c r="AR4" s="70">
        <v>43525</v>
      </c>
      <c r="AT4" s="45" t="s">
        <v>85</v>
      </c>
      <c r="AU4" s="68" t="s">
        <v>881</v>
      </c>
      <c r="AV4" s="70">
        <v>43445</v>
      </c>
      <c r="AW4" s="68">
        <v>2</v>
      </c>
      <c r="AX4" s="68" t="s">
        <v>967</v>
      </c>
      <c r="AY4" s="68">
        <v>19</v>
      </c>
      <c r="AZ4" s="68">
        <v>43</v>
      </c>
      <c r="BA4" s="68">
        <v>114873</v>
      </c>
      <c r="BB4" s="68">
        <v>16</v>
      </c>
      <c r="BC4" s="68">
        <v>37</v>
      </c>
      <c r="BD4" s="68">
        <v>95263</v>
      </c>
      <c r="BE4" s="68">
        <v>3</v>
      </c>
      <c r="BF4" s="68">
        <v>6</v>
      </c>
      <c r="BG4" s="68">
        <v>19610</v>
      </c>
      <c r="BH4" s="70">
        <v>43525</v>
      </c>
      <c r="BJ4" s="70">
        <v>43445</v>
      </c>
      <c r="BK4" s="68" t="s">
        <v>665</v>
      </c>
      <c r="BL4" s="68">
        <v>119</v>
      </c>
      <c r="BM4" s="68">
        <v>339</v>
      </c>
      <c r="BN4" s="68">
        <v>1057953</v>
      </c>
      <c r="BO4" s="68">
        <v>99</v>
      </c>
      <c r="BP4" s="68">
        <v>277</v>
      </c>
      <c r="BQ4" s="68">
        <v>867429</v>
      </c>
      <c r="BR4" s="68">
        <v>21</v>
      </c>
      <c r="BS4" s="68">
        <v>62</v>
      </c>
      <c r="BT4" s="68">
        <v>190524</v>
      </c>
      <c r="BU4" s="70">
        <v>43525</v>
      </c>
      <c r="BW4" t="s">
        <v>663</v>
      </c>
      <c r="BX4" t="s">
        <v>735</v>
      </c>
    </row>
    <row r="5" spans="1:76" ht="15" x14ac:dyDescent="0.2">
      <c r="A5" s="70">
        <f>LARGE(Age_Dates,2)</f>
        <v>43495</v>
      </c>
      <c r="B5" s="69">
        <v>43495</v>
      </c>
      <c r="D5" s="70">
        <v>43445</v>
      </c>
      <c r="E5" s="68">
        <v>1</v>
      </c>
      <c r="F5" s="68">
        <v>12</v>
      </c>
      <c r="G5" s="68">
        <v>21</v>
      </c>
      <c r="H5" s="68">
        <v>77584</v>
      </c>
      <c r="I5" s="68">
        <v>9</v>
      </c>
      <c r="J5" s="68">
        <v>16</v>
      </c>
      <c r="K5" s="68">
        <v>49184</v>
      </c>
      <c r="L5" s="68">
        <v>3</v>
      </c>
      <c r="M5" s="68">
        <v>5</v>
      </c>
      <c r="N5" s="68">
        <v>28400</v>
      </c>
      <c r="O5" s="70">
        <v>43525</v>
      </c>
      <c r="Q5" s="68">
        <v>500</v>
      </c>
      <c r="R5" s="70">
        <v>43524</v>
      </c>
      <c r="S5" s="68">
        <v>69</v>
      </c>
      <c r="T5" s="68">
        <v>171</v>
      </c>
      <c r="U5" s="68">
        <v>514771</v>
      </c>
      <c r="V5" s="68">
        <v>0</v>
      </c>
      <c r="W5" s="68">
        <v>0</v>
      </c>
      <c r="X5" s="68">
        <v>0</v>
      </c>
      <c r="Y5" s="68">
        <v>69</v>
      </c>
      <c r="Z5" s="68">
        <v>171</v>
      </c>
      <c r="AA5" s="68">
        <v>514771</v>
      </c>
      <c r="AB5" s="70">
        <v>43525</v>
      </c>
      <c r="AD5" s="45" t="s">
        <v>431</v>
      </c>
      <c r="AE5" s="45" t="s">
        <v>432</v>
      </c>
      <c r="AF5" s="68" t="s">
        <v>433</v>
      </c>
      <c r="AG5" s="70">
        <v>43445</v>
      </c>
      <c r="AH5" s="68">
        <v>3</v>
      </c>
      <c r="AI5" s="68">
        <v>3</v>
      </c>
      <c r="AJ5" s="68">
        <v>6</v>
      </c>
      <c r="AK5" s="68">
        <v>8951</v>
      </c>
      <c r="AL5" s="68">
        <v>2</v>
      </c>
      <c r="AM5" s="68">
        <v>4</v>
      </c>
      <c r="AN5" s="68">
        <v>6851</v>
      </c>
      <c r="AO5" s="68">
        <v>1</v>
      </c>
      <c r="AP5" s="68">
        <v>2</v>
      </c>
      <c r="AQ5" s="68">
        <v>2100</v>
      </c>
      <c r="AR5" s="70">
        <v>43525</v>
      </c>
      <c r="AT5" s="45" t="s">
        <v>405</v>
      </c>
      <c r="AU5" s="68" t="s">
        <v>881</v>
      </c>
      <c r="AV5" s="70">
        <v>43445</v>
      </c>
      <c r="AW5" s="68">
        <v>2</v>
      </c>
      <c r="AX5" s="68" t="s">
        <v>968</v>
      </c>
      <c r="AY5" s="68">
        <v>1</v>
      </c>
      <c r="AZ5" s="68">
        <v>3</v>
      </c>
      <c r="BA5" s="68">
        <v>5639</v>
      </c>
      <c r="BB5" s="68">
        <v>1</v>
      </c>
      <c r="BC5" s="68">
        <v>3</v>
      </c>
      <c r="BD5" s="68">
        <v>5639</v>
      </c>
      <c r="BE5" s="68">
        <v>0</v>
      </c>
      <c r="BF5" s="68">
        <v>0</v>
      </c>
      <c r="BG5" s="68">
        <v>0</v>
      </c>
      <c r="BH5" s="70">
        <v>43525</v>
      </c>
      <c r="BJ5" s="70">
        <v>43445</v>
      </c>
      <c r="BK5" s="68" t="s">
        <v>667</v>
      </c>
      <c r="BL5" s="68">
        <v>93</v>
      </c>
      <c r="BM5" s="68">
        <v>281</v>
      </c>
      <c r="BN5" s="68">
        <v>791575</v>
      </c>
      <c r="BO5" s="68">
        <v>80</v>
      </c>
      <c r="BP5" s="68">
        <v>243</v>
      </c>
      <c r="BQ5" s="68">
        <v>675921</v>
      </c>
      <c r="BR5" s="68">
        <v>14</v>
      </c>
      <c r="BS5" s="68">
        <v>38</v>
      </c>
      <c r="BT5" s="68">
        <v>115654</v>
      </c>
      <c r="BU5" s="70">
        <v>43525</v>
      </c>
      <c r="BW5" t="s">
        <v>664</v>
      </c>
      <c r="BX5" t="s">
        <v>738</v>
      </c>
    </row>
    <row r="6" spans="1:76" x14ac:dyDescent="0.15">
      <c r="A6" s="70">
        <f>IF(ISNUMBER(LARGE(Age_Dates,3)), LARGE(Age_Dates,3)," ")+1</f>
        <v>43446</v>
      </c>
      <c r="B6" s="70">
        <v>43524</v>
      </c>
      <c r="D6" s="70">
        <v>43445</v>
      </c>
      <c r="E6" s="68">
        <v>2</v>
      </c>
      <c r="F6" s="68">
        <v>689</v>
      </c>
      <c r="G6" s="68">
        <v>2820</v>
      </c>
      <c r="H6" s="68">
        <v>11798320</v>
      </c>
      <c r="I6" s="68">
        <v>602</v>
      </c>
      <c r="J6" s="68">
        <v>2358</v>
      </c>
      <c r="K6" s="68">
        <v>9754586</v>
      </c>
      <c r="L6" s="68">
        <v>113</v>
      </c>
      <c r="M6" s="68">
        <v>462</v>
      </c>
      <c r="N6" s="68">
        <v>2043734</v>
      </c>
      <c r="O6" s="70">
        <v>43525</v>
      </c>
      <c r="Q6" s="68">
        <v>501</v>
      </c>
      <c r="R6" s="70">
        <v>43445</v>
      </c>
      <c r="S6" s="68">
        <v>16</v>
      </c>
      <c r="T6" s="68">
        <v>26</v>
      </c>
      <c r="U6" s="68">
        <v>72085</v>
      </c>
      <c r="V6" s="68">
        <v>15</v>
      </c>
      <c r="W6" s="68">
        <v>25</v>
      </c>
      <c r="X6" s="68">
        <v>71329</v>
      </c>
      <c r="Y6" s="68">
        <v>1</v>
      </c>
      <c r="Z6" s="68">
        <v>1</v>
      </c>
      <c r="AA6" s="68">
        <v>756</v>
      </c>
      <c r="AB6" s="70">
        <v>43525</v>
      </c>
      <c r="AD6" s="45" t="s">
        <v>245</v>
      </c>
      <c r="AE6" s="45" t="s">
        <v>246</v>
      </c>
      <c r="AF6" s="68" t="s">
        <v>247</v>
      </c>
      <c r="AG6" s="70">
        <v>43445</v>
      </c>
      <c r="AH6" s="68">
        <v>3</v>
      </c>
      <c r="AI6" s="68">
        <v>11</v>
      </c>
      <c r="AJ6" s="68">
        <v>26</v>
      </c>
      <c r="AK6" s="68">
        <v>93888</v>
      </c>
      <c r="AL6" s="68">
        <v>9</v>
      </c>
      <c r="AM6" s="68">
        <v>22</v>
      </c>
      <c r="AN6" s="68">
        <v>77229</v>
      </c>
      <c r="AO6" s="68">
        <v>2</v>
      </c>
      <c r="AP6" s="68">
        <v>4</v>
      </c>
      <c r="AQ6" s="68">
        <v>16659</v>
      </c>
      <c r="AR6" s="70">
        <v>43525</v>
      </c>
      <c r="AT6" s="45" t="s">
        <v>239</v>
      </c>
      <c r="AU6" s="68" t="s">
        <v>882</v>
      </c>
      <c r="AV6" s="70">
        <v>43445</v>
      </c>
      <c r="AW6" s="68">
        <v>2</v>
      </c>
      <c r="AX6" s="68" t="s">
        <v>968</v>
      </c>
      <c r="AY6" s="68">
        <v>1</v>
      </c>
      <c r="AZ6" s="68">
        <v>4</v>
      </c>
      <c r="BA6" s="68">
        <v>8687</v>
      </c>
      <c r="BB6" s="68">
        <v>1</v>
      </c>
      <c r="BC6" s="68">
        <v>4</v>
      </c>
      <c r="BD6" s="68">
        <v>8687</v>
      </c>
      <c r="BE6" s="68">
        <v>0</v>
      </c>
      <c r="BF6" s="68">
        <v>0</v>
      </c>
      <c r="BG6" s="68">
        <v>0</v>
      </c>
      <c r="BH6" s="70">
        <v>43525</v>
      </c>
      <c r="BJ6" s="70">
        <v>43445</v>
      </c>
      <c r="BK6" s="68" t="s">
        <v>669</v>
      </c>
      <c r="BL6" s="68">
        <v>421</v>
      </c>
      <c r="BM6" s="68">
        <v>1634</v>
      </c>
      <c r="BN6" s="68">
        <v>5400633</v>
      </c>
      <c r="BO6" s="68">
        <v>367</v>
      </c>
      <c r="BP6" s="68">
        <v>1390</v>
      </c>
      <c r="BQ6" s="68">
        <v>4619185</v>
      </c>
      <c r="BR6" s="68">
        <v>64</v>
      </c>
      <c r="BS6" s="68">
        <v>244</v>
      </c>
      <c r="BT6" s="68">
        <v>781448</v>
      </c>
      <c r="BU6" s="70">
        <v>43525</v>
      </c>
      <c r="BW6" t="s">
        <v>665</v>
      </c>
      <c r="BX6" t="s">
        <v>739</v>
      </c>
    </row>
    <row r="7" spans="1:76" x14ac:dyDescent="0.15">
      <c r="D7" s="70">
        <v>43495</v>
      </c>
      <c r="E7" s="68">
        <v>2</v>
      </c>
      <c r="F7" s="68">
        <v>11</v>
      </c>
      <c r="G7" s="68">
        <v>32</v>
      </c>
      <c r="H7" s="68">
        <v>258508</v>
      </c>
      <c r="I7" s="68">
        <v>5</v>
      </c>
      <c r="J7" s="68">
        <v>15</v>
      </c>
      <c r="K7" s="68">
        <v>114994</v>
      </c>
      <c r="L7" s="68">
        <v>6</v>
      </c>
      <c r="M7" s="68">
        <v>17</v>
      </c>
      <c r="N7" s="68">
        <v>143514</v>
      </c>
      <c r="O7" s="70">
        <v>43525</v>
      </c>
      <c r="Q7" s="68">
        <v>501</v>
      </c>
      <c r="R7" s="70">
        <v>43495</v>
      </c>
      <c r="S7" s="68">
        <v>3</v>
      </c>
      <c r="T7" s="68">
        <v>6</v>
      </c>
      <c r="U7" s="68">
        <v>12755</v>
      </c>
      <c r="V7" s="68">
        <v>0</v>
      </c>
      <c r="W7" s="68">
        <v>0</v>
      </c>
      <c r="X7" s="68">
        <v>0</v>
      </c>
      <c r="Y7" s="68">
        <v>3</v>
      </c>
      <c r="Z7" s="68">
        <v>6</v>
      </c>
      <c r="AA7" s="68">
        <v>12755</v>
      </c>
      <c r="AB7" s="70">
        <v>43525</v>
      </c>
      <c r="AD7" s="45" t="s">
        <v>339</v>
      </c>
      <c r="AE7" s="45" t="s">
        <v>340</v>
      </c>
      <c r="AF7" s="68" t="s">
        <v>247</v>
      </c>
      <c r="AG7" s="70">
        <v>43445</v>
      </c>
      <c r="AH7" s="68">
        <v>3</v>
      </c>
      <c r="AI7" s="68">
        <v>23</v>
      </c>
      <c r="AJ7" s="68">
        <v>64</v>
      </c>
      <c r="AK7" s="68">
        <v>190620</v>
      </c>
      <c r="AL7" s="68">
        <v>22</v>
      </c>
      <c r="AM7" s="68">
        <v>60</v>
      </c>
      <c r="AN7" s="68">
        <v>184794</v>
      </c>
      <c r="AO7" s="68">
        <v>2</v>
      </c>
      <c r="AP7" s="68">
        <v>4</v>
      </c>
      <c r="AQ7" s="68">
        <v>5826</v>
      </c>
      <c r="AR7" s="70">
        <v>43525</v>
      </c>
      <c r="AT7" s="45" t="s">
        <v>500</v>
      </c>
      <c r="AU7" s="68" t="s">
        <v>502</v>
      </c>
      <c r="AV7" s="70">
        <v>43445</v>
      </c>
      <c r="AW7" s="68">
        <v>3</v>
      </c>
      <c r="AX7" s="68" t="s">
        <v>966</v>
      </c>
      <c r="AY7" s="68">
        <v>216</v>
      </c>
      <c r="AZ7" s="68">
        <v>501</v>
      </c>
      <c r="BA7" s="68">
        <v>1545228</v>
      </c>
      <c r="BB7" s="68">
        <v>197</v>
      </c>
      <c r="BC7" s="68">
        <v>453</v>
      </c>
      <c r="BD7" s="68">
        <v>1384597</v>
      </c>
      <c r="BE7" s="68">
        <v>20</v>
      </c>
      <c r="BF7" s="68">
        <v>48</v>
      </c>
      <c r="BG7" s="68">
        <v>160631</v>
      </c>
      <c r="BH7" s="70">
        <v>43525</v>
      </c>
      <c r="BJ7" s="70">
        <v>43445</v>
      </c>
      <c r="BK7" s="68" t="s">
        <v>670</v>
      </c>
      <c r="BL7" s="68">
        <v>4905</v>
      </c>
      <c r="BM7" s="68">
        <v>17446</v>
      </c>
      <c r="BN7" s="68">
        <v>50572667</v>
      </c>
      <c r="BO7" s="68">
        <v>4308</v>
      </c>
      <c r="BP7" s="68">
        <v>15112</v>
      </c>
      <c r="BQ7" s="68">
        <v>43951168</v>
      </c>
      <c r="BR7" s="68">
        <v>645</v>
      </c>
      <c r="BS7" s="68">
        <v>2334</v>
      </c>
      <c r="BT7" s="68">
        <v>6621499</v>
      </c>
      <c r="BU7" s="70">
        <v>43525</v>
      </c>
      <c r="BW7" t="s">
        <v>666</v>
      </c>
      <c r="BX7" t="s">
        <v>735</v>
      </c>
    </row>
    <row r="8" spans="1:76" x14ac:dyDescent="0.15">
      <c r="A8" s="46"/>
      <c r="B8" s="70"/>
      <c r="D8" s="70">
        <v>43524</v>
      </c>
      <c r="E8" s="68">
        <v>2</v>
      </c>
      <c r="F8" s="68">
        <v>3</v>
      </c>
      <c r="G8" s="68">
        <v>17</v>
      </c>
      <c r="H8" s="68">
        <v>48928</v>
      </c>
      <c r="I8" s="68">
        <v>0</v>
      </c>
      <c r="J8" s="68">
        <v>0</v>
      </c>
      <c r="K8" s="68">
        <v>0</v>
      </c>
      <c r="L8" s="68">
        <v>3</v>
      </c>
      <c r="M8" s="68">
        <v>17</v>
      </c>
      <c r="N8" s="68">
        <v>48928</v>
      </c>
      <c r="O8" s="70">
        <v>43525</v>
      </c>
      <c r="Q8" s="68">
        <v>501</v>
      </c>
      <c r="R8" s="70">
        <v>43524</v>
      </c>
      <c r="S8" s="68">
        <v>31</v>
      </c>
      <c r="T8" s="68">
        <v>78</v>
      </c>
      <c r="U8" s="68">
        <v>247697</v>
      </c>
      <c r="V8" s="68">
        <v>0</v>
      </c>
      <c r="W8" s="68">
        <v>0</v>
      </c>
      <c r="X8" s="68">
        <v>0</v>
      </c>
      <c r="Y8" s="68">
        <v>31</v>
      </c>
      <c r="Z8" s="68">
        <v>78</v>
      </c>
      <c r="AA8" s="68">
        <v>247697</v>
      </c>
      <c r="AB8" s="70">
        <v>43525</v>
      </c>
      <c r="AD8" s="45" t="s">
        <v>245</v>
      </c>
      <c r="AE8" s="45" t="s">
        <v>248</v>
      </c>
      <c r="AF8" s="68" t="s">
        <v>249</v>
      </c>
      <c r="AG8" s="70">
        <v>43445</v>
      </c>
      <c r="AH8" s="68">
        <v>3</v>
      </c>
      <c r="AI8" s="68">
        <v>32</v>
      </c>
      <c r="AJ8" s="68">
        <v>76</v>
      </c>
      <c r="AK8" s="68">
        <v>252411</v>
      </c>
      <c r="AL8" s="68">
        <v>28</v>
      </c>
      <c r="AM8" s="68">
        <v>68</v>
      </c>
      <c r="AN8" s="68">
        <v>229812</v>
      </c>
      <c r="AO8" s="68">
        <v>4</v>
      </c>
      <c r="AP8" s="68">
        <v>8</v>
      </c>
      <c r="AQ8" s="68">
        <v>22599</v>
      </c>
      <c r="AR8" s="70">
        <v>43525</v>
      </c>
      <c r="AT8" s="45" t="s">
        <v>431</v>
      </c>
      <c r="AU8" s="68" t="s">
        <v>433</v>
      </c>
      <c r="AV8" s="70">
        <v>43445</v>
      </c>
      <c r="AW8" s="68">
        <v>3</v>
      </c>
      <c r="AX8" s="68" t="s">
        <v>966</v>
      </c>
      <c r="AY8" s="68">
        <v>3</v>
      </c>
      <c r="AZ8" s="68">
        <v>6</v>
      </c>
      <c r="BA8" s="68">
        <v>8951</v>
      </c>
      <c r="BB8" s="68">
        <v>2</v>
      </c>
      <c r="BC8" s="68">
        <v>4</v>
      </c>
      <c r="BD8" s="68">
        <v>6851</v>
      </c>
      <c r="BE8" s="68">
        <v>1</v>
      </c>
      <c r="BF8" s="68">
        <v>2</v>
      </c>
      <c r="BG8" s="68">
        <v>2100</v>
      </c>
      <c r="BH8" s="70">
        <v>43525</v>
      </c>
      <c r="BJ8" s="70">
        <v>43445</v>
      </c>
      <c r="BK8" s="68" t="s">
        <v>671</v>
      </c>
      <c r="BL8" s="68">
        <v>77</v>
      </c>
      <c r="BM8" s="68">
        <v>242</v>
      </c>
      <c r="BN8" s="68">
        <v>757349</v>
      </c>
      <c r="BO8" s="68">
        <v>66</v>
      </c>
      <c r="BP8" s="68">
        <v>209</v>
      </c>
      <c r="BQ8" s="68">
        <v>651988</v>
      </c>
      <c r="BR8" s="68">
        <v>11</v>
      </c>
      <c r="BS8" s="68">
        <v>33</v>
      </c>
      <c r="BT8" s="68">
        <v>105361</v>
      </c>
      <c r="BU8" s="70">
        <v>43525</v>
      </c>
      <c r="BW8" t="s">
        <v>667</v>
      </c>
      <c r="BX8" t="s">
        <v>740</v>
      </c>
    </row>
    <row r="9" spans="1:76" x14ac:dyDescent="0.15">
      <c r="A9" s="84"/>
      <c r="B9" s="84"/>
      <c r="D9" s="70">
        <v>43445</v>
      </c>
      <c r="E9" s="68">
        <v>3</v>
      </c>
      <c r="F9" s="68">
        <v>14145</v>
      </c>
      <c r="G9" s="68">
        <v>47807</v>
      </c>
      <c r="H9" s="68">
        <v>146116652</v>
      </c>
      <c r="I9" s="68">
        <v>12344</v>
      </c>
      <c r="J9" s="68">
        <v>40992</v>
      </c>
      <c r="K9" s="68">
        <v>125574458</v>
      </c>
      <c r="L9" s="68">
        <v>1961</v>
      </c>
      <c r="M9" s="68">
        <v>6815</v>
      </c>
      <c r="N9" s="68">
        <v>20542194</v>
      </c>
      <c r="O9" s="70">
        <v>43525</v>
      </c>
      <c r="Q9" s="68">
        <v>502</v>
      </c>
      <c r="R9" s="70">
        <v>43445</v>
      </c>
      <c r="S9" s="68">
        <v>6</v>
      </c>
      <c r="T9" s="68">
        <v>13</v>
      </c>
      <c r="U9" s="68">
        <v>34251</v>
      </c>
      <c r="V9" s="68">
        <v>6</v>
      </c>
      <c r="W9" s="68">
        <v>13</v>
      </c>
      <c r="X9" s="68">
        <v>34251</v>
      </c>
      <c r="Y9" s="68">
        <v>0</v>
      </c>
      <c r="Z9" s="68">
        <v>0</v>
      </c>
      <c r="AA9" s="68">
        <v>0</v>
      </c>
      <c r="AB9" s="70">
        <v>43525</v>
      </c>
      <c r="AD9" s="45" t="s">
        <v>461</v>
      </c>
      <c r="AE9" s="45" t="s">
        <v>462</v>
      </c>
      <c r="AF9" s="68" t="s">
        <v>463</v>
      </c>
      <c r="AG9" s="70">
        <v>43445</v>
      </c>
      <c r="AH9" s="68">
        <v>3</v>
      </c>
      <c r="AI9" s="68">
        <v>19</v>
      </c>
      <c r="AJ9" s="68">
        <v>38</v>
      </c>
      <c r="AK9" s="68">
        <v>132385</v>
      </c>
      <c r="AL9" s="68">
        <v>17</v>
      </c>
      <c r="AM9" s="68">
        <v>30</v>
      </c>
      <c r="AN9" s="68">
        <v>104647</v>
      </c>
      <c r="AO9" s="68">
        <v>2</v>
      </c>
      <c r="AP9" s="68">
        <v>8</v>
      </c>
      <c r="AQ9" s="68">
        <v>27738</v>
      </c>
      <c r="AR9" s="70">
        <v>43525</v>
      </c>
      <c r="AT9" s="45" t="s">
        <v>245</v>
      </c>
      <c r="AU9" s="68" t="s">
        <v>247</v>
      </c>
      <c r="AV9" s="70">
        <v>43445</v>
      </c>
      <c r="AW9" s="68">
        <v>3</v>
      </c>
      <c r="AX9" s="68" t="s">
        <v>966</v>
      </c>
      <c r="AY9" s="68">
        <v>43</v>
      </c>
      <c r="AZ9" s="68">
        <v>102</v>
      </c>
      <c r="BA9" s="68">
        <v>346299</v>
      </c>
      <c r="BB9" s="68">
        <v>37</v>
      </c>
      <c r="BC9" s="68">
        <v>90</v>
      </c>
      <c r="BD9" s="68">
        <v>307041</v>
      </c>
      <c r="BE9" s="68">
        <v>6</v>
      </c>
      <c r="BF9" s="68">
        <v>12</v>
      </c>
      <c r="BG9" s="68">
        <v>39258</v>
      </c>
      <c r="BH9" s="70">
        <v>43525</v>
      </c>
      <c r="BJ9" s="70">
        <v>43445</v>
      </c>
      <c r="BK9" s="68" t="s">
        <v>672</v>
      </c>
      <c r="BL9" s="68">
        <v>17</v>
      </c>
      <c r="BM9" s="68">
        <v>57</v>
      </c>
      <c r="BN9" s="68">
        <v>199136</v>
      </c>
      <c r="BO9" s="68">
        <v>15</v>
      </c>
      <c r="BP9" s="68">
        <v>51</v>
      </c>
      <c r="BQ9" s="68">
        <v>178027</v>
      </c>
      <c r="BR9" s="68">
        <v>2</v>
      </c>
      <c r="BS9" s="68">
        <v>6</v>
      </c>
      <c r="BT9" s="68">
        <v>21109</v>
      </c>
      <c r="BU9" s="70">
        <v>43525</v>
      </c>
      <c r="BW9" t="s">
        <v>668</v>
      </c>
      <c r="BX9" t="s">
        <v>741</v>
      </c>
    </row>
    <row r="10" spans="1:76" x14ac:dyDescent="0.15">
      <c r="D10" s="70">
        <v>43495</v>
      </c>
      <c r="E10" s="68">
        <v>3</v>
      </c>
      <c r="F10" s="68">
        <v>213</v>
      </c>
      <c r="G10" s="68">
        <v>611</v>
      </c>
      <c r="H10" s="68">
        <v>2428771</v>
      </c>
      <c r="I10" s="68">
        <v>79</v>
      </c>
      <c r="J10" s="68">
        <v>235</v>
      </c>
      <c r="K10" s="68">
        <v>977133</v>
      </c>
      <c r="L10" s="68">
        <v>134</v>
      </c>
      <c r="M10" s="68">
        <v>376</v>
      </c>
      <c r="N10" s="68">
        <v>1451638</v>
      </c>
      <c r="O10" s="70">
        <v>43525</v>
      </c>
      <c r="Q10" s="68">
        <v>502</v>
      </c>
      <c r="R10" s="70">
        <v>43495</v>
      </c>
      <c r="S10" s="68">
        <v>2</v>
      </c>
      <c r="T10" s="68">
        <v>4</v>
      </c>
      <c r="U10" s="68">
        <v>15000</v>
      </c>
      <c r="V10" s="68">
        <v>2</v>
      </c>
      <c r="W10" s="68">
        <v>4</v>
      </c>
      <c r="X10" s="68">
        <v>15000</v>
      </c>
      <c r="Y10" s="68">
        <v>0</v>
      </c>
      <c r="Z10" s="68">
        <v>0</v>
      </c>
      <c r="AA10" s="68">
        <v>0</v>
      </c>
      <c r="AB10" s="70">
        <v>43525</v>
      </c>
      <c r="AD10" s="45" t="s">
        <v>566</v>
      </c>
      <c r="AE10" s="45" t="s">
        <v>567</v>
      </c>
      <c r="AF10" s="68" t="s">
        <v>568</v>
      </c>
      <c r="AG10" s="70">
        <v>43445</v>
      </c>
      <c r="AH10" s="68">
        <v>3</v>
      </c>
      <c r="AI10" s="68">
        <v>282</v>
      </c>
      <c r="AJ10" s="68">
        <v>1047</v>
      </c>
      <c r="AK10" s="68">
        <v>3156591</v>
      </c>
      <c r="AL10" s="68">
        <v>244</v>
      </c>
      <c r="AM10" s="68">
        <v>901</v>
      </c>
      <c r="AN10" s="68">
        <v>2703845</v>
      </c>
      <c r="AO10" s="68">
        <v>40</v>
      </c>
      <c r="AP10" s="68">
        <v>146</v>
      </c>
      <c r="AQ10" s="68">
        <v>452746</v>
      </c>
      <c r="AR10" s="70">
        <v>43525</v>
      </c>
      <c r="AT10" s="45" t="s">
        <v>339</v>
      </c>
      <c r="AU10" s="68" t="s">
        <v>247</v>
      </c>
      <c r="AV10" s="70">
        <v>43445</v>
      </c>
      <c r="AW10" s="68">
        <v>3</v>
      </c>
      <c r="AX10" s="68" t="s">
        <v>966</v>
      </c>
      <c r="AY10" s="68">
        <v>23</v>
      </c>
      <c r="AZ10" s="68">
        <v>64</v>
      </c>
      <c r="BA10" s="68">
        <v>190620</v>
      </c>
      <c r="BB10" s="68">
        <v>22</v>
      </c>
      <c r="BC10" s="68">
        <v>60</v>
      </c>
      <c r="BD10" s="68">
        <v>184794</v>
      </c>
      <c r="BE10" s="68">
        <v>2</v>
      </c>
      <c r="BF10" s="68">
        <v>4</v>
      </c>
      <c r="BG10" s="68">
        <v>5826</v>
      </c>
      <c r="BH10" s="70">
        <v>43525</v>
      </c>
      <c r="BJ10" s="70">
        <v>43445</v>
      </c>
      <c r="BK10" s="68" t="s">
        <v>673</v>
      </c>
      <c r="BL10" s="68">
        <v>13</v>
      </c>
      <c r="BM10" s="68">
        <v>36</v>
      </c>
      <c r="BN10" s="68">
        <v>124849</v>
      </c>
      <c r="BO10" s="68">
        <v>12</v>
      </c>
      <c r="BP10" s="68">
        <v>34</v>
      </c>
      <c r="BQ10" s="68">
        <v>116209</v>
      </c>
      <c r="BR10" s="68">
        <v>1</v>
      </c>
      <c r="BS10" s="68">
        <v>2</v>
      </c>
      <c r="BT10" s="68">
        <v>8640</v>
      </c>
      <c r="BU10" s="70">
        <v>43525</v>
      </c>
      <c r="BW10" t="s">
        <v>669</v>
      </c>
      <c r="BX10" t="s">
        <v>742</v>
      </c>
    </row>
    <row r="11" spans="1:76" x14ac:dyDescent="0.15">
      <c r="D11" s="70">
        <v>43524</v>
      </c>
      <c r="E11" s="68">
        <v>3</v>
      </c>
      <c r="F11" s="68">
        <v>1447</v>
      </c>
      <c r="G11" s="68">
        <v>4084</v>
      </c>
      <c r="H11" s="68">
        <v>11012678</v>
      </c>
      <c r="I11" s="68">
        <v>0</v>
      </c>
      <c r="J11" s="68">
        <v>0</v>
      </c>
      <c r="K11" s="68">
        <v>0</v>
      </c>
      <c r="L11" s="68">
        <v>1447</v>
      </c>
      <c r="M11" s="68">
        <v>4084</v>
      </c>
      <c r="N11" s="68">
        <v>11012678</v>
      </c>
      <c r="O11" s="70">
        <v>43525</v>
      </c>
      <c r="Q11" s="68">
        <v>502</v>
      </c>
      <c r="R11" s="70">
        <v>43524</v>
      </c>
      <c r="S11" s="68">
        <v>7</v>
      </c>
      <c r="T11" s="68">
        <v>21</v>
      </c>
      <c r="U11" s="68">
        <v>60935</v>
      </c>
      <c r="V11" s="68">
        <v>0</v>
      </c>
      <c r="W11" s="68">
        <v>0</v>
      </c>
      <c r="X11" s="68">
        <v>0</v>
      </c>
      <c r="Y11" s="68">
        <v>7</v>
      </c>
      <c r="Z11" s="68">
        <v>21</v>
      </c>
      <c r="AA11" s="68">
        <v>60935</v>
      </c>
      <c r="AB11" s="70">
        <v>43525</v>
      </c>
      <c r="AD11" s="45" t="s">
        <v>362</v>
      </c>
      <c r="AE11" s="45" t="s">
        <v>363</v>
      </c>
      <c r="AF11" s="68" t="s">
        <v>364</v>
      </c>
      <c r="AG11" s="70">
        <v>43445</v>
      </c>
      <c r="AH11" s="68">
        <v>3</v>
      </c>
      <c r="AI11" s="68">
        <v>288</v>
      </c>
      <c r="AJ11" s="68">
        <v>733</v>
      </c>
      <c r="AK11" s="68">
        <v>2470656</v>
      </c>
      <c r="AL11" s="68">
        <v>244</v>
      </c>
      <c r="AM11" s="68">
        <v>604</v>
      </c>
      <c r="AN11" s="68">
        <v>2025507</v>
      </c>
      <c r="AO11" s="68">
        <v>46</v>
      </c>
      <c r="AP11" s="68">
        <v>129</v>
      </c>
      <c r="AQ11" s="68">
        <v>445149</v>
      </c>
      <c r="AR11" s="70">
        <v>43525</v>
      </c>
      <c r="AT11" s="45" t="s">
        <v>461</v>
      </c>
      <c r="AU11" s="68" t="s">
        <v>463</v>
      </c>
      <c r="AV11" s="70">
        <v>43445</v>
      </c>
      <c r="AW11" s="68">
        <v>3</v>
      </c>
      <c r="AX11" s="68" t="s">
        <v>966</v>
      </c>
      <c r="AY11" s="68">
        <v>19</v>
      </c>
      <c r="AZ11" s="68">
        <v>38</v>
      </c>
      <c r="BA11" s="68">
        <v>132385</v>
      </c>
      <c r="BB11" s="68">
        <v>17</v>
      </c>
      <c r="BC11" s="68">
        <v>30</v>
      </c>
      <c r="BD11" s="68">
        <v>104647</v>
      </c>
      <c r="BE11" s="68">
        <v>2</v>
      </c>
      <c r="BF11" s="68">
        <v>8</v>
      </c>
      <c r="BG11" s="68">
        <v>27738</v>
      </c>
      <c r="BH11" s="70">
        <v>43525</v>
      </c>
      <c r="BJ11" s="70">
        <v>43445</v>
      </c>
      <c r="BK11" s="68" t="s">
        <v>674</v>
      </c>
      <c r="BL11" s="68">
        <v>62</v>
      </c>
      <c r="BM11" s="68">
        <v>144</v>
      </c>
      <c r="BN11" s="68">
        <v>449037</v>
      </c>
      <c r="BO11" s="68">
        <v>57</v>
      </c>
      <c r="BP11" s="68">
        <v>134</v>
      </c>
      <c r="BQ11" s="68">
        <v>412287</v>
      </c>
      <c r="BR11" s="68">
        <v>5</v>
      </c>
      <c r="BS11" s="68">
        <v>10</v>
      </c>
      <c r="BT11" s="68">
        <v>36750</v>
      </c>
      <c r="BU11" s="70">
        <v>43525</v>
      </c>
      <c r="BW11" t="s">
        <v>743</v>
      </c>
      <c r="BX11" t="s">
        <v>744</v>
      </c>
    </row>
    <row r="12" spans="1:76" x14ac:dyDescent="0.15">
      <c r="Q12" s="68">
        <v>504</v>
      </c>
      <c r="R12" s="70">
        <v>43445</v>
      </c>
      <c r="S12" s="68">
        <v>2</v>
      </c>
      <c r="T12" s="68">
        <v>6</v>
      </c>
      <c r="U12" s="68">
        <v>24250</v>
      </c>
      <c r="V12" s="68">
        <v>2</v>
      </c>
      <c r="W12" s="68">
        <v>6</v>
      </c>
      <c r="X12" s="68">
        <v>24250</v>
      </c>
      <c r="Y12" s="68">
        <v>0</v>
      </c>
      <c r="Z12" s="68">
        <v>0</v>
      </c>
      <c r="AA12" s="68">
        <v>0</v>
      </c>
      <c r="AB12" s="70">
        <v>43525</v>
      </c>
      <c r="AD12" s="45" t="s">
        <v>374</v>
      </c>
      <c r="AE12" s="45" t="s">
        <v>375</v>
      </c>
      <c r="AF12" s="68" t="s">
        <v>364</v>
      </c>
      <c r="AG12" s="70">
        <v>43445</v>
      </c>
      <c r="AH12" s="68">
        <v>3</v>
      </c>
      <c r="AI12" s="68">
        <v>610</v>
      </c>
      <c r="AJ12" s="68">
        <v>2307</v>
      </c>
      <c r="AK12" s="68">
        <v>7246064</v>
      </c>
      <c r="AL12" s="68">
        <v>509</v>
      </c>
      <c r="AM12" s="68">
        <v>1923</v>
      </c>
      <c r="AN12" s="68">
        <v>6076094</v>
      </c>
      <c r="AO12" s="68">
        <v>109</v>
      </c>
      <c r="AP12" s="68">
        <v>384</v>
      </c>
      <c r="AQ12" s="68">
        <v>1169970</v>
      </c>
      <c r="AR12" s="70">
        <v>43525</v>
      </c>
      <c r="AT12" s="45" t="s">
        <v>566</v>
      </c>
      <c r="AU12" s="68" t="s">
        <v>568</v>
      </c>
      <c r="AV12" s="70">
        <v>43445</v>
      </c>
      <c r="AW12" s="68">
        <v>3</v>
      </c>
      <c r="AX12" s="68" t="s">
        <v>966</v>
      </c>
      <c r="AY12" s="68">
        <v>282</v>
      </c>
      <c r="AZ12" s="68">
        <v>1047</v>
      </c>
      <c r="BA12" s="68">
        <v>3156591</v>
      </c>
      <c r="BB12" s="68">
        <v>248</v>
      </c>
      <c r="BC12" s="68">
        <v>916</v>
      </c>
      <c r="BD12" s="68">
        <v>2751989</v>
      </c>
      <c r="BE12" s="68">
        <v>36</v>
      </c>
      <c r="BF12" s="68">
        <v>131</v>
      </c>
      <c r="BG12" s="68">
        <v>404602</v>
      </c>
      <c r="BH12" s="70">
        <v>43525</v>
      </c>
      <c r="BJ12" s="70">
        <v>43445</v>
      </c>
      <c r="BK12" s="68" t="s">
        <v>675</v>
      </c>
      <c r="BL12" s="68">
        <v>2</v>
      </c>
      <c r="BM12" s="68">
        <v>3</v>
      </c>
      <c r="BN12" s="68">
        <v>8140</v>
      </c>
      <c r="BO12" s="68">
        <v>2</v>
      </c>
      <c r="BP12" s="68">
        <v>3</v>
      </c>
      <c r="BQ12" s="68">
        <v>8140</v>
      </c>
      <c r="BR12" s="68">
        <v>0</v>
      </c>
      <c r="BS12" s="68">
        <v>0</v>
      </c>
      <c r="BT12" s="68">
        <v>0</v>
      </c>
      <c r="BU12" s="70">
        <v>43525</v>
      </c>
      <c r="BW12" t="s">
        <v>670</v>
      </c>
      <c r="BX12" t="s">
        <v>745</v>
      </c>
    </row>
    <row r="13" spans="1:76" ht="15" x14ac:dyDescent="0.2">
      <c r="A13" s="69"/>
      <c r="B13" s="69"/>
      <c r="Q13" s="68">
        <v>504</v>
      </c>
      <c r="R13" s="70">
        <v>43495</v>
      </c>
      <c r="S13" s="68">
        <v>1</v>
      </c>
      <c r="T13" s="68">
        <v>2</v>
      </c>
      <c r="U13" s="68">
        <v>5500</v>
      </c>
      <c r="V13" s="68">
        <v>0</v>
      </c>
      <c r="W13" s="68">
        <v>0</v>
      </c>
      <c r="X13" s="68">
        <v>0</v>
      </c>
      <c r="Y13" s="68">
        <v>1</v>
      </c>
      <c r="Z13" s="68">
        <v>2</v>
      </c>
      <c r="AA13" s="68">
        <v>5500</v>
      </c>
      <c r="AB13" s="70">
        <v>43525</v>
      </c>
      <c r="AD13" s="45" t="s">
        <v>374</v>
      </c>
      <c r="AE13" s="45" t="s">
        <v>378</v>
      </c>
      <c r="AF13" s="68" t="s">
        <v>379</v>
      </c>
      <c r="AG13" s="70">
        <v>43445</v>
      </c>
      <c r="AH13" s="68">
        <v>3</v>
      </c>
      <c r="AI13" s="68">
        <v>4</v>
      </c>
      <c r="AJ13" s="68">
        <v>6</v>
      </c>
      <c r="AK13" s="68">
        <v>19827</v>
      </c>
      <c r="AL13" s="68">
        <v>2</v>
      </c>
      <c r="AM13" s="68">
        <v>2</v>
      </c>
      <c r="AN13" s="68">
        <v>12053</v>
      </c>
      <c r="AO13" s="68">
        <v>2</v>
      </c>
      <c r="AP13" s="68">
        <v>4</v>
      </c>
      <c r="AQ13" s="68">
        <v>7774</v>
      </c>
      <c r="AR13" s="70">
        <v>43525</v>
      </c>
      <c r="AT13" s="45" t="s">
        <v>362</v>
      </c>
      <c r="AU13" s="68" t="s">
        <v>364</v>
      </c>
      <c r="AV13" s="70">
        <v>43445</v>
      </c>
      <c r="AW13" s="68">
        <v>3</v>
      </c>
      <c r="AX13" s="68" t="s">
        <v>966</v>
      </c>
      <c r="AY13" s="68">
        <v>290</v>
      </c>
      <c r="AZ13" s="68">
        <v>743</v>
      </c>
      <c r="BA13" s="68">
        <v>2489608</v>
      </c>
      <c r="BB13" s="68">
        <v>247</v>
      </c>
      <c r="BC13" s="68">
        <v>612</v>
      </c>
      <c r="BD13" s="68">
        <v>2051735</v>
      </c>
      <c r="BE13" s="68">
        <v>46</v>
      </c>
      <c r="BF13" s="68">
        <v>131</v>
      </c>
      <c r="BG13" s="68">
        <v>437873</v>
      </c>
      <c r="BH13" s="70">
        <v>43525</v>
      </c>
      <c r="BJ13" s="70">
        <v>43445</v>
      </c>
      <c r="BK13" s="68" t="s">
        <v>676</v>
      </c>
      <c r="BL13" s="68">
        <v>902</v>
      </c>
      <c r="BM13" s="68">
        <v>3344</v>
      </c>
      <c r="BN13" s="68">
        <v>12205220</v>
      </c>
      <c r="BO13" s="68">
        <v>818</v>
      </c>
      <c r="BP13" s="68">
        <v>3024</v>
      </c>
      <c r="BQ13" s="68">
        <v>11025336</v>
      </c>
      <c r="BR13" s="68">
        <v>92</v>
      </c>
      <c r="BS13" s="68">
        <v>320</v>
      </c>
      <c r="BT13" s="68">
        <v>1179884</v>
      </c>
      <c r="BU13" s="70">
        <v>43525</v>
      </c>
      <c r="BW13" t="s">
        <v>746</v>
      </c>
      <c r="BX13" t="s">
        <v>747</v>
      </c>
    </row>
    <row r="14" spans="1:76" ht="15" x14ac:dyDescent="0.2">
      <c r="A14" s="69"/>
      <c r="B14" s="69"/>
      <c r="Q14" s="68">
        <v>504</v>
      </c>
      <c r="R14" s="70">
        <v>43524</v>
      </c>
      <c r="S14" s="68">
        <v>7</v>
      </c>
      <c r="T14" s="68">
        <v>13</v>
      </c>
      <c r="U14" s="68">
        <v>40559</v>
      </c>
      <c r="V14" s="68">
        <v>0</v>
      </c>
      <c r="W14" s="68">
        <v>0</v>
      </c>
      <c r="X14" s="68">
        <v>0</v>
      </c>
      <c r="Y14" s="68">
        <v>7</v>
      </c>
      <c r="Z14" s="68">
        <v>13</v>
      </c>
      <c r="AA14" s="68">
        <v>40559</v>
      </c>
      <c r="AB14" s="70">
        <v>43525</v>
      </c>
      <c r="AD14" s="45" t="s">
        <v>362</v>
      </c>
      <c r="AE14" s="45" t="s">
        <v>367</v>
      </c>
      <c r="AF14" s="68" t="s">
        <v>368</v>
      </c>
      <c r="AG14" s="70">
        <v>43445</v>
      </c>
      <c r="AH14" s="68">
        <v>3</v>
      </c>
      <c r="AI14" s="68">
        <v>1</v>
      </c>
      <c r="AJ14" s="68">
        <v>2</v>
      </c>
      <c r="AK14" s="68">
        <v>3313</v>
      </c>
      <c r="AL14" s="68">
        <v>0</v>
      </c>
      <c r="AM14" s="68">
        <v>0</v>
      </c>
      <c r="AN14" s="68">
        <v>0</v>
      </c>
      <c r="AO14" s="68">
        <v>1</v>
      </c>
      <c r="AP14" s="68">
        <v>2</v>
      </c>
      <c r="AQ14" s="68">
        <v>3313</v>
      </c>
      <c r="AR14" s="70">
        <v>43525</v>
      </c>
      <c r="AT14" s="45" t="s">
        <v>374</v>
      </c>
      <c r="AU14" s="68" t="s">
        <v>364</v>
      </c>
      <c r="AV14" s="70">
        <v>43445</v>
      </c>
      <c r="AW14" s="68">
        <v>3</v>
      </c>
      <c r="AX14" s="68" t="s">
        <v>966</v>
      </c>
      <c r="AY14" s="68">
        <v>613</v>
      </c>
      <c r="AZ14" s="68">
        <v>2318</v>
      </c>
      <c r="BA14" s="68">
        <v>7277225</v>
      </c>
      <c r="BB14" s="68">
        <v>515</v>
      </c>
      <c r="BC14" s="68">
        <v>1939</v>
      </c>
      <c r="BD14" s="68">
        <v>6130316</v>
      </c>
      <c r="BE14" s="68">
        <v>107</v>
      </c>
      <c r="BF14" s="68">
        <v>379</v>
      </c>
      <c r="BG14" s="68">
        <v>1146909</v>
      </c>
      <c r="BH14" s="70">
        <v>43525</v>
      </c>
      <c r="BJ14" s="70">
        <v>43445</v>
      </c>
      <c r="BK14" s="68" t="s">
        <v>677</v>
      </c>
      <c r="BL14" s="68">
        <v>933</v>
      </c>
      <c r="BM14" s="68">
        <v>2389</v>
      </c>
      <c r="BN14" s="68">
        <v>8079555</v>
      </c>
      <c r="BO14" s="68">
        <v>834</v>
      </c>
      <c r="BP14" s="68">
        <v>2109</v>
      </c>
      <c r="BQ14" s="68">
        <v>7138719</v>
      </c>
      <c r="BR14" s="68">
        <v>102</v>
      </c>
      <c r="BS14" s="68">
        <v>280</v>
      </c>
      <c r="BT14" s="68">
        <v>940836</v>
      </c>
      <c r="BU14" s="70">
        <v>43525</v>
      </c>
      <c r="BW14" t="s">
        <v>748</v>
      </c>
      <c r="BX14" t="s">
        <v>749</v>
      </c>
    </row>
    <row r="15" spans="1:76" x14ac:dyDescent="0.15">
      <c r="A15" s="70"/>
      <c r="B15" s="70"/>
      <c r="Q15" s="68">
        <v>506</v>
      </c>
      <c r="R15" s="70">
        <v>43445</v>
      </c>
      <c r="S15" s="68">
        <v>5</v>
      </c>
      <c r="T15" s="68">
        <v>11</v>
      </c>
      <c r="U15" s="68">
        <v>15001</v>
      </c>
      <c r="V15" s="68">
        <v>5</v>
      </c>
      <c r="W15" s="68">
        <v>11</v>
      </c>
      <c r="X15" s="68">
        <v>15001</v>
      </c>
      <c r="Y15" s="68">
        <v>0</v>
      </c>
      <c r="Z15" s="68">
        <v>0</v>
      </c>
      <c r="AA15" s="68">
        <v>0</v>
      </c>
      <c r="AB15" s="70">
        <v>43525</v>
      </c>
      <c r="AD15" s="45" t="s">
        <v>362</v>
      </c>
      <c r="AE15" s="45" t="s">
        <v>369</v>
      </c>
      <c r="AF15" s="68" t="s">
        <v>370</v>
      </c>
      <c r="AG15" s="70">
        <v>43445</v>
      </c>
      <c r="AH15" s="68">
        <v>3</v>
      </c>
      <c r="AI15" s="68">
        <v>3</v>
      </c>
      <c r="AJ15" s="68">
        <v>3</v>
      </c>
      <c r="AK15" s="68">
        <v>4376</v>
      </c>
      <c r="AL15" s="68">
        <v>1</v>
      </c>
      <c r="AM15" s="68">
        <v>1</v>
      </c>
      <c r="AN15" s="68">
        <v>1750</v>
      </c>
      <c r="AO15" s="68">
        <v>2</v>
      </c>
      <c r="AP15" s="68">
        <v>2</v>
      </c>
      <c r="AQ15" s="68">
        <v>2626</v>
      </c>
      <c r="AR15" s="70">
        <v>43525</v>
      </c>
      <c r="AT15" s="45" t="s">
        <v>211</v>
      </c>
      <c r="AU15" s="68" t="s">
        <v>213</v>
      </c>
      <c r="AV15" s="70">
        <v>43445</v>
      </c>
      <c r="AW15" s="68">
        <v>3</v>
      </c>
      <c r="AX15" s="68" t="s">
        <v>966</v>
      </c>
      <c r="AY15" s="68">
        <v>294</v>
      </c>
      <c r="AZ15" s="68">
        <v>839</v>
      </c>
      <c r="BA15" s="68">
        <v>3012182</v>
      </c>
      <c r="BB15" s="68">
        <v>244</v>
      </c>
      <c r="BC15" s="68">
        <v>708</v>
      </c>
      <c r="BD15" s="68">
        <v>2469514</v>
      </c>
      <c r="BE15" s="68">
        <v>54</v>
      </c>
      <c r="BF15" s="68">
        <v>131</v>
      </c>
      <c r="BG15" s="68">
        <v>542668</v>
      </c>
      <c r="BH15" s="70">
        <v>43525</v>
      </c>
      <c r="BJ15" s="70">
        <v>43445</v>
      </c>
      <c r="BK15" s="68" t="s">
        <v>679</v>
      </c>
      <c r="BL15" s="68">
        <v>429</v>
      </c>
      <c r="BM15" s="68">
        <v>1792</v>
      </c>
      <c r="BN15" s="68">
        <v>5369144</v>
      </c>
      <c r="BO15" s="68">
        <v>379</v>
      </c>
      <c r="BP15" s="68">
        <v>1562</v>
      </c>
      <c r="BQ15" s="68">
        <v>4705732</v>
      </c>
      <c r="BR15" s="68">
        <v>57</v>
      </c>
      <c r="BS15" s="68">
        <v>230</v>
      </c>
      <c r="BT15" s="68">
        <v>663412</v>
      </c>
      <c r="BU15" s="70">
        <v>43525</v>
      </c>
      <c r="BW15" t="s">
        <v>671</v>
      </c>
      <c r="BX15" t="s">
        <v>750</v>
      </c>
    </row>
    <row r="16" spans="1:76" x14ac:dyDescent="0.15">
      <c r="Q16" s="68">
        <v>506</v>
      </c>
      <c r="R16" s="70">
        <v>43495</v>
      </c>
      <c r="S16" s="68">
        <v>1</v>
      </c>
      <c r="T16" s="68">
        <v>2</v>
      </c>
      <c r="U16" s="68">
        <v>8999</v>
      </c>
      <c r="V16" s="68">
        <v>0</v>
      </c>
      <c r="W16" s="68">
        <v>0</v>
      </c>
      <c r="X16" s="68">
        <v>0</v>
      </c>
      <c r="Y16" s="68">
        <v>1</v>
      </c>
      <c r="Z16" s="68">
        <v>2</v>
      </c>
      <c r="AA16" s="68">
        <v>8999</v>
      </c>
      <c r="AB16" s="70">
        <v>43525</v>
      </c>
      <c r="AD16" s="45" t="s">
        <v>374</v>
      </c>
      <c r="AE16" s="45" t="s">
        <v>380</v>
      </c>
      <c r="AF16" s="68" t="s">
        <v>381</v>
      </c>
      <c r="AG16" s="70">
        <v>43445</v>
      </c>
      <c r="AH16" s="68">
        <v>3</v>
      </c>
      <c r="AI16" s="68">
        <v>1</v>
      </c>
      <c r="AJ16" s="68">
        <v>2</v>
      </c>
      <c r="AK16" s="68">
        <v>3313</v>
      </c>
      <c r="AL16" s="68">
        <v>0</v>
      </c>
      <c r="AM16" s="68">
        <v>0</v>
      </c>
      <c r="AN16" s="68">
        <v>0</v>
      </c>
      <c r="AO16" s="68">
        <v>1</v>
      </c>
      <c r="AP16" s="68">
        <v>2</v>
      </c>
      <c r="AQ16" s="68">
        <v>3313</v>
      </c>
      <c r="AR16" s="70">
        <v>43525</v>
      </c>
      <c r="AT16" s="45" t="s">
        <v>455</v>
      </c>
      <c r="AU16" s="68" t="s">
        <v>457</v>
      </c>
      <c r="AV16" s="70">
        <v>43445</v>
      </c>
      <c r="AW16" s="68">
        <v>3</v>
      </c>
      <c r="AX16" s="68" t="s">
        <v>966</v>
      </c>
      <c r="AY16" s="68">
        <v>8</v>
      </c>
      <c r="AZ16" s="68">
        <v>24</v>
      </c>
      <c r="BA16" s="68">
        <v>68516</v>
      </c>
      <c r="BB16" s="68">
        <v>8</v>
      </c>
      <c r="BC16" s="68">
        <v>24</v>
      </c>
      <c r="BD16" s="68">
        <v>68516</v>
      </c>
      <c r="BE16" s="68">
        <v>0</v>
      </c>
      <c r="BF16" s="68">
        <v>0</v>
      </c>
      <c r="BG16" s="68">
        <v>0</v>
      </c>
      <c r="BH16" s="70">
        <v>43525</v>
      </c>
      <c r="BJ16" s="70">
        <v>43445</v>
      </c>
      <c r="BK16" s="68" t="s">
        <v>680</v>
      </c>
      <c r="BL16" s="68">
        <v>33</v>
      </c>
      <c r="BM16" s="68">
        <v>134</v>
      </c>
      <c r="BN16" s="68">
        <v>389137</v>
      </c>
      <c r="BO16" s="68">
        <v>27</v>
      </c>
      <c r="BP16" s="68">
        <v>110</v>
      </c>
      <c r="BQ16" s="68">
        <v>305501</v>
      </c>
      <c r="BR16" s="68">
        <v>6</v>
      </c>
      <c r="BS16" s="68">
        <v>24</v>
      </c>
      <c r="BT16" s="68">
        <v>83636</v>
      </c>
      <c r="BU16" s="70">
        <v>43525</v>
      </c>
      <c r="BW16" t="s">
        <v>672</v>
      </c>
      <c r="BX16" t="s">
        <v>751</v>
      </c>
    </row>
    <row r="17" spans="17:76" x14ac:dyDescent="0.15">
      <c r="Q17" s="68">
        <v>506</v>
      </c>
      <c r="R17" s="70">
        <v>43524</v>
      </c>
      <c r="S17" s="68">
        <v>15</v>
      </c>
      <c r="T17" s="68">
        <v>29</v>
      </c>
      <c r="U17" s="68">
        <v>68612</v>
      </c>
      <c r="V17" s="68">
        <v>0</v>
      </c>
      <c r="W17" s="68">
        <v>0</v>
      </c>
      <c r="X17" s="68">
        <v>0</v>
      </c>
      <c r="Y17" s="68">
        <v>15</v>
      </c>
      <c r="Z17" s="68">
        <v>29</v>
      </c>
      <c r="AA17" s="68">
        <v>68612</v>
      </c>
      <c r="AB17" s="70">
        <v>43525</v>
      </c>
      <c r="AD17" s="45" t="s">
        <v>362</v>
      </c>
      <c r="AE17" s="45" t="s">
        <v>365</v>
      </c>
      <c r="AF17" s="68" t="s">
        <v>366</v>
      </c>
      <c r="AG17" s="70">
        <v>43445</v>
      </c>
      <c r="AH17" s="68">
        <v>3</v>
      </c>
      <c r="AI17" s="68">
        <v>1</v>
      </c>
      <c r="AJ17" s="68">
        <v>5</v>
      </c>
      <c r="AK17" s="68">
        <v>11263</v>
      </c>
      <c r="AL17" s="68">
        <v>0</v>
      </c>
      <c r="AM17" s="68">
        <v>0</v>
      </c>
      <c r="AN17" s="68">
        <v>0</v>
      </c>
      <c r="AO17" s="68">
        <v>1</v>
      </c>
      <c r="AP17" s="68">
        <v>5</v>
      </c>
      <c r="AQ17" s="68">
        <v>11263</v>
      </c>
      <c r="AR17" s="70">
        <v>43525</v>
      </c>
      <c r="AT17" s="45" t="s">
        <v>902</v>
      </c>
      <c r="AU17" s="68" t="s">
        <v>860</v>
      </c>
      <c r="AV17" s="70">
        <v>43495</v>
      </c>
      <c r="AW17" s="68">
        <v>3</v>
      </c>
      <c r="AX17" s="68" t="s">
        <v>966</v>
      </c>
      <c r="AY17" s="68">
        <v>10</v>
      </c>
      <c r="AZ17" s="68">
        <v>24</v>
      </c>
      <c r="BA17" s="68">
        <v>66319</v>
      </c>
      <c r="BB17" s="68">
        <v>3</v>
      </c>
      <c r="BC17" s="68">
        <v>7</v>
      </c>
      <c r="BD17" s="68">
        <v>20250</v>
      </c>
      <c r="BE17" s="68">
        <v>7</v>
      </c>
      <c r="BF17" s="68">
        <v>17</v>
      </c>
      <c r="BG17" s="68">
        <v>46069</v>
      </c>
      <c r="BH17" s="70">
        <v>43525</v>
      </c>
      <c r="BJ17" s="70">
        <v>43445</v>
      </c>
      <c r="BK17" s="68" t="s">
        <v>681</v>
      </c>
      <c r="BL17" s="68">
        <v>24</v>
      </c>
      <c r="BM17" s="68">
        <v>85</v>
      </c>
      <c r="BN17" s="68">
        <v>298736</v>
      </c>
      <c r="BO17" s="68">
        <v>19</v>
      </c>
      <c r="BP17" s="68">
        <v>66</v>
      </c>
      <c r="BQ17" s="68">
        <v>221288</v>
      </c>
      <c r="BR17" s="68">
        <v>5</v>
      </c>
      <c r="BS17" s="68">
        <v>19</v>
      </c>
      <c r="BT17" s="68">
        <v>77448</v>
      </c>
      <c r="BU17" s="70">
        <v>43525</v>
      </c>
      <c r="BW17" t="s">
        <v>752</v>
      </c>
      <c r="BX17" t="s">
        <v>753</v>
      </c>
    </row>
    <row r="18" spans="17:76" x14ac:dyDescent="0.15">
      <c r="Q18" s="68">
        <v>529</v>
      </c>
      <c r="R18" s="70">
        <v>43445</v>
      </c>
      <c r="S18" s="68">
        <v>21</v>
      </c>
      <c r="T18" s="68">
        <v>35</v>
      </c>
      <c r="U18" s="68">
        <v>247140</v>
      </c>
      <c r="V18" s="68">
        <v>18</v>
      </c>
      <c r="W18" s="68">
        <v>30</v>
      </c>
      <c r="X18" s="68">
        <v>211971</v>
      </c>
      <c r="Y18" s="68">
        <v>3</v>
      </c>
      <c r="Z18" s="68">
        <v>5</v>
      </c>
      <c r="AA18" s="68">
        <v>35169</v>
      </c>
      <c r="AB18" s="70">
        <v>43525</v>
      </c>
      <c r="AD18" s="45" t="s">
        <v>374</v>
      </c>
      <c r="AE18" s="45" t="s">
        <v>376</v>
      </c>
      <c r="AF18" s="68" t="s">
        <v>377</v>
      </c>
      <c r="AG18" s="70">
        <v>43445</v>
      </c>
      <c r="AH18" s="68">
        <v>3</v>
      </c>
      <c r="AI18" s="68">
        <v>1</v>
      </c>
      <c r="AJ18" s="68">
        <v>3</v>
      </c>
      <c r="AK18" s="68">
        <v>8021</v>
      </c>
      <c r="AL18" s="68">
        <v>0</v>
      </c>
      <c r="AM18" s="68">
        <v>0</v>
      </c>
      <c r="AN18" s="68">
        <v>0</v>
      </c>
      <c r="AO18" s="68">
        <v>1</v>
      </c>
      <c r="AP18" s="68">
        <v>3</v>
      </c>
      <c r="AQ18" s="68">
        <v>8021</v>
      </c>
      <c r="AR18" s="70">
        <v>43525</v>
      </c>
      <c r="AT18" s="45" t="s">
        <v>969</v>
      </c>
      <c r="AU18" s="68" t="s">
        <v>970</v>
      </c>
      <c r="AV18" s="70">
        <v>43524</v>
      </c>
      <c r="AW18" s="68">
        <v>3</v>
      </c>
      <c r="AX18" s="68" t="s">
        <v>966</v>
      </c>
      <c r="AY18" s="68">
        <v>1</v>
      </c>
      <c r="AZ18" s="68">
        <v>11</v>
      </c>
      <c r="BA18" s="68">
        <v>31500</v>
      </c>
      <c r="BB18" s="68">
        <v>0</v>
      </c>
      <c r="BC18" s="68">
        <v>0</v>
      </c>
      <c r="BD18" s="68">
        <v>0</v>
      </c>
      <c r="BE18" s="68">
        <v>1</v>
      </c>
      <c r="BF18" s="68">
        <v>11</v>
      </c>
      <c r="BG18" s="68">
        <v>31500</v>
      </c>
      <c r="BH18" s="70">
        <v>43525</v>
      </c>
      <c r="BJ18" s="70">
        <v>43445</v>
      </c>
      <c r="BK18" s="68" t="s">
        <v>682</v>
      </c>
      <c r="BL18" s="68">
        <v>325</v>
      </c>
      <c r="BM18" s="68">
        <v>889</v>
      </c>
      <c r="BN18" s="68">
        <v>3019615</v>
      </c>
      <c r="BO18" s="68">
        <v>284</v>
      </c>
      <c r="BP18" s="68">
        <v>758</v>
      </c>
      <c r="BQ18" s="68">
        <v>2627075</v>
      </c>
      <c r="BR18" s="68">
        <v>43</v>
      </c>
      <c r="BS18" s="68">
        <v>131</v>
      </c>
      <c r="BT18" s="68">
        <v>392540</v>
      </c>
      <c r="BU18" s="70">
        <v>43525</v>
      </c>
      <c r="BW18" t="s">
        <v>673</v>
      </c>
      <c r="BX18" t="s">
        <v>754</v>
      </c>
    </row>
    <row r="19" spans="17:76" x14ac:dyDescent="0.15">
      <c r="Q19" s="68">
        <v>555</v>
      </c>
      <c r="R19" s="70">
        <v>43445</v>
      </c>
      <c r="S19" s="68">
        <v>2</v>
      </c>
      <c r="T19" s="68">
        <v>3</v>
      </c>
      <c r="U19" s="68">
        <v>3084</v>
      </c>
      <c r="V19" s="68">
        <v>1</v>
      </c>
      <c r="W19" s="68">
        <v>2</v>
      </c>
      <c r="X19" s="68">
        <v>2209</v>
      </c>
      <c r="Y19" s="68">
        <v>1</v>
      </c>
      <c r="Z19" s="68">
        <v>1</v>
      </c>
      <c r="AA19" s="68">
        <v>875</v>
      </c>
      <c r="AB19" s="70">
        <v>43525</v>
      </c>
      <c r="AD19" s="45" t="s">
        <v>211</v>
      </c>
      <c r="AE19" s="45" t="s">
        <v>212</v>
      </c>
      <c r="AF19" s="68" t="s">
        <v>213</v>
      </c>
      <c r="AG19" s="70">
        <v>43445</v>
      </c>
      <c r="AH19" s="68">
        <v>3</v>
      </c>
      <c r="AI19" s="68">
        <v>293</v>
      </c>
      <c r="AJ19" s="68">
        <v>835</v>
      </c>
      <c r="AK19" s="68">
        <v>2992682</v>
      </c>
      <c r="AL19" s="68">
        <v>240</v>
      </c>
      <c r="AM19" s="68">
        <v>688</v>
      </c>
      <c r="AN19" s="68">
        <v>2391749</v>
      </c>
      <c r="AO19" s="68">
        <v>57</v>
      </c>
      <c r="AP19" s="68">
        <v>147</v>
      </c>
      <c r="AQ19" s="68">
        <v>600933</v>
      </c>
      <c r="AR19" s="70">
        <v>43525</v>
      </c>
      <c r="AT19" s="45" t="s">
        <v>608</v>
      </c>
      <c r="AU19" s="68" t="s">
        <v>610</v>
      </c>
      <c r="AV19" s="70">
        <v>43445</v>
      </c>
      <c r="AW19" s="68">
        <v>3</v>
      </c>
      <c r="AX19" s="68" t="s">
        <v>966</v>
      </c>
      <c r="AY19" s="68">
        <v>18</v>
      </c>
      <c r="AZ19" s="68">
        <v>33</v>
      </c>
      <c r="BA19" s="68">
        <v>101750</v>
      </c>
      <c r="BB19" s="68">
        <v>18</v>
      </c>
      <c r="BC19" s="68">
        <v>33</v>
      </c>
      <c r="BD19" s="68">
        <v>101750</v>
      </c>
      <c r="BE19" s="68">
        <v>0</v>
      </c>
      <c r="BF19" s="68">
        <v>0</v>
      </c>
      <c r="BG19" s="68">
        <v>0</v>
      </c>
      <c r="BH19" s="70">
        <v>43525</v>
      </c>
      <c r="BJ19" s="70">
        <v>43445</v>
      </c>
      <c r="BK19" s="68" t="s">
        <v>683</v>
      </c>
      <c r="BL19" s="68">
        <v>93</v>
      </c>
      <c r="BM19" s="68">
        <v>321</v>
      </c>
      <c r="BN19" s="68">
        <v>942348</v>
      </c>
      <c r="BO19" s="68">
        <v>84</v>
      </c>
      <c r="BP19" s="68">
        <v>290</v>
      </c>
      <c r="BQ19" s="68">
        <v>840788</v>
      </c>
      <c r="BR19" s="68">
        <v>10</v>
      </c>
      <c r="BS19" s="68">
        <v>31</v>
      </c>
      <c r="BT19" s="68">
        <v>101560</v>
      </c>
      <c r="BU19" s="70">
        <v>43525</v>
      </c>
      <c r="BW19" t="s">
        <v>674</v>
      </c>
      <c r="BX19" t="s">
        <v>755</v>
      </c>
    </row>
    <row r="20" spans="17:76" x14ac:dyDescent="0.15">
      <c r="Q20" s="68">
        <v>556</v>
      </c>
      <c r="R20" s="70">
        <v>43445</v>
      </c>
      <c r="S20" s="68">
        <v>7354</v>
      </c>
      <c r="T20" s="68">
        <v>23544</v>
      </c>
      <c r="U20" s="68">
        <v>68653267</v>
      </c>
      <c r="V20" s="68">
        <v>6246</v>
      </c>
      <c r="W20" s="68">
        <v>19737</v>
      </c>
      <c r="X20" s="68">
        <v>57497095</v>
      </c>
      <c r="Y20" s="68">
        <v>1130</v>
      </c>
      <c r="Z20" s="68">
        <v>3807</v>
      </c>
      <c r="AA20" s="68">
        <v>11156172</v>
      </c>
      <c r="AB20" s="70">
        <v>43525</v>
      </c>
      <c r="AD20" s="45" t="s">
        <v>211</v>
      </c>
      <c r="AE20" s="45" t="s">
        <v>214</v>
      </c>
      <c r="AF20" s="68" t="s">
        <v>213</v>
      </c>
      <c r="AG20" s="70">
        <v>43445</v>
      </c>
      <c r="AH20" s="68">
        <v>3</v>
      </c>
      <c r="AI20" s="68">
        <v>1</v>
      </c>
      <c r="AJ20" s="68">
        <v>2</v>
      </c>
      <c r="AK20" s="68">
        <v>5500</v>
      </c>
      <c r="AL20" s="68">
        <v>0</v>
      </c>
      <c r="AM20" s="68">
        <v>0</v>
      </c>
      <c r="AN20" s="68">
        <v>0</v>
      </c>
      <c r="AO20" s="68">
        <v>1</v>
      </c>
      <c r="AP20" s="68">
        <v>2</v>
      </c>
      <c r="AQ20" s="68">
        <v>5500</v>
      </c>
      <c r="AR20" s="70">
        <v>43525</v>
      </c>
      <c r="AT20" s="45" t="s">
        <v>341</v>
      </c>
      <c r="AU20" s="68" t="s">
        <v>343</v>
      </c>
      <c r="AV20" s="70">
        <v>43445</v>
      </c>
      <c r="AW20" s="68">
        <v>1</v>
      </c>
      <c r="AX20" s="68" t="s">
        <v>966</v>
      </c>
      <c r="AY20" s="68">
        <v>1</v>
      </c>
      <c r="AZ20" s="68">
        <v>2</v>
      </c>
      <c r="BA20" s="68">
        <v>9500</v>
      </c>
      <c r="BB20" s="68">
        <v>1</v>
      </c>
      <c r="BC20" s="68">
        <v>2</v>
      </c>
      <c r="BD20" s="68">
        <v>9500</v>
      </c>
      <c r="BE20" s="68">
        <v>0</v>
      </c>
      <c r="BF20" s="68">
        <v>0</v>
      </c>
      <c r="BG20" s="68">
        <v>0</v>
      </c>
      <c r="BH20" s="70">
        <v>43525</v>
      </c>
      <c r="BJ20" s="70">
        <v>43445</v>
      </c>
      <c r="BK20" s="68" t="s">
        <v>767</v>
      </c>
      <c r="BL20" s="68">
        <v>5</v>
      </c>
      <c r="BM20" s="68">
        <v>8</v>
      </c>
      <c r="BN20" s="68">
        <v>28818</v>
      </c>
      <c r="BO20" s="68">
        <v>4</v>
      </c>
      <c r="BP20" s="68">
        <v>6</v>
      </c>
      <c r="BQ20" s="68">
        <v>21560</v>
      </c>
      <c r="BR20" s="68">
        <v>1</v>
      </c>
      <c r="BS20" s="68">
        <v>2</v>
      </c>
      <c r="BT20" s="68">
        <v>7258</v>
      </c>
      <c r="BU20" s="70">
        <v>43525</v>
      </c>
      <c r="BW20" t="s">
        <v>675</v>
      </c>
      <c r="BX20" t="s">
        <v>756</v>
      </c>
    </row>
    <row r="21" spans="17:76" x14ac:dyDescent="0.15">
      <c r="Q21" s="68">
        <v>556</v>
      </c>
      <c r="R21" s="70">
        <v>43495</v>
      </c>
      <c r="S21" s="68">
        <v>81</v>
      </c>
      <c r="T21" s="68">
        <v>224</v>
      </c>
      <c r="U21" s="68">
        <v>794081</v>
      </c>
      <c r="V21" s="68">
        <v>0</v>
      </c>
      <c r="W21" s="68">
        <v>0</v>
      </c>
      <c r="X21" s="68">
        <v>0</v>
      </c>
      <c r="Y21" s="68">
        <v>81</v>
      </c>
      <c r="Z21" s="68">
        <v>224</v>
      </c>
      <c r="AA21" s="68">
        <v>794081</v>
      </c>
      <c r="AB21" s="70">
        <v>43525</v>
      </c>
      <c r="AD21" s="45" t="s">
        <v>211</v>
      </c>
      <c r="AE21" s="45" t="s">
        <v>215</v>
      </c>
      <c r="AF21" s="68" t="s">
        <v>216</v>
      </c>
      <c r="AG21" s="70">
        <v>43445</v>
      </c>
      <c r="AH21" s="68">
        <v>3</v>
      </c>
      <c r="AI21" s="68">
        <v>1</v>
      </c>
      <c r="AJ21" s="68">
        <v>2</v>
      </c>
      <c r="AK21" s="68">
        <v>14000</v>
      </c>
      <c r="AL21" s="68">
        <v>1</v>
      </c>
      <c r="AM21" s="68">
        <v>2</v>
      </c>
      <c r="AN21" s="68">
        <v>14000</v>
      </c>
      <c r="AO21" s="68">
        <v>0</v>
      </c>
      <c r="AP21" s="68">
        <v>0</v>
      </c>
      <c r="AQ21" s="68">
        <v>0</v>
      </c>
      <c r="AR21" s="70">
        <v>43525</v>
      </c>
      <c r="AT21" s="45" t="s">
        <v>904</v>
      </c>
      <c r="AU21" s="68" t="s">
        <v>861</v>
      </c>
      <c r="AV21" s="70">
        <v>43495</v>
      </c>
      <c r="AW21" s="68">
        <v>3</v>
      </c>
      <c r="AX21" s="68" t="s">
        <v>966</v>
      </c>
      <c r="AY21" s="68">
        <v>45</v>
      </c>
      <c r="AZ21" s="68">
        <v>149</v>
      </c>
      <c r="BA21" s="68">
        <v>655732</v>
      </c>
      <c r="BB21" s="68">
        <v>15</v>
      </c>
      <c r="BC21" s="68">
        <v>57</v>
      </c>
      <c r="BD21" s="68">
        <v>250275</v>
      </c>
      <c r="BE21" s="68">
        <v>30</v>
      </c>
      <c r="BF21" s="68">
        <v>92</v>
      </c>
      <c r="BG21" s="68">
        <v>405457</v>
      </c>
      <c r="BH21" s="70">
        <v>43525</v>
      </c>
      <c r="BJ21" s="70">
        <v>43445</v>
      </c>
      <c r="BK21" s="68" t="s">
        <v>684</v>
      </c>
      <c r="BL21" s="68">
        <v>31</v>
      </c>
      <c r="BM21" s="68">
        <v>116</v>
      </c>
      <c r="BN21" s="68">
        <v>444612</v>
      </c>
      <c r="BO21" s="68">
        <v>28</v>
      </c>
      <c r="BP21" s="68">
        <v>102</v>
      </c>
      <c r="BQ21" s="68">
        <v>397736</v>
      </c>
      <c r="BR21" s="68">
        <v>3</v>
      </c>
      <c r="BS21" s="68">
        <v>14</v>
      </c>
      <c r="BT21" s="68">
        <v>46876</v>
      </c>
      <c r="BU21" s="70">
        <v>43525</v>
      </c>
      <c r="BW21" t="s">
        <v>676</v>
      </c>
      <c r="BX21" t="s">
        <v>757</v>
      </c>
    </row>
    <row r="22" spans="17:76" x14ac:dyDescent="0.15">
      <c r="Q22" s="68">
        <v>556</v>
      </c>
      <c r="R22" s="70">
        <v>43524</v>
      </c>
      <c r="S22" s="68">
        <v>590</v>
      </c>
      <c r="T22" s="68">
        <v>1397</v>
      </c>
      <c r="U22" s="68">
        <v>3577278</v>
      </c>
      <c r="V22" s="68">
        <v>0</v>
      </c>
      <c r="W22" s="68">
        <v>0</v>
      </c>
      <c r="X22" s="68">
        <v>0</v>
      </c>
      <c r="Y22" s="68">
        <v>590</v>
      </c>
      <c r="Z22" s="68">
        <v>1397</v>
      </c>
      <c r="AA22" s="68">
        <v>3577278</v>
      </c>
      <c r="AB22" s="70">
        <v>43525</v>
      </c>
      <c r="AD22" s="45" t="s">
        <v>455</v>
      </c>
      <c r="AE22" s="45" t="s">
        <v>456</v>
      </c>
      <c r="AF22" s="68" t="s">
        <v>457</v>
      </c>
      <c r="AG22" s="70">
        <v>43445</v>
      </c>
      <c r="AH22" s="68">
        <v>3</v>
      </c>
      <c r="AI22" s="68">
        <v>8</v>
      </c>
      <c r="AJ22" s="68">
        <v>24</v>
      </c>
      <c r="AK22" s="68">
        <v>68516</v>
      </c>
      <c r="AL22" s="68">
        <v>8</v>
      </c>
      <c r="AM22" s="68">
        <v>24</v>
      </c>
      <c r="AN22" s="68">
        <v>68516</v>
      </c>
      <c r="AO22" s="68">
        <v>0</v>
      </c>
      <c r="AP22" s="68">
        <v>0</v>
      </c>
      <c r="AQ22" s="68">
        <v>0</v>
      </c>
      <c r="AR22" s="70">
        <v>43525</v>
      </c>
      <c r="AT22" s="45" t="s">
        <v>137</v>
      </c>
      <c r="AU22" s="68" t="s">
        <v>883</v>
      </c>
      <c r="AV22" s="70">
        <v>43445</v>
      </c>
      <c r="AW22" s="68">
        <v>3</v>
      </c>
      <c r="AX22" s="68" t="s">
        <v>968</v>
      </c>
      <c r="AY22" s="68">
        <v>1</v>
      </c>
      <c r="AZ22" s="68">
        <v>2</v>
      </c>
      <c r="BA22" s="68">
        <v>6567</v>
      </c>
      <c r="BB22" s="68">
        <v>1</v>
      </c>
      <c r="BC22" s="68">
        <v>2</v>
      </c>
      <c r="BD22" s="68">
        <v>6567</v>
      </c>
      <c r="BE22" s="68">
        <v>0</v>
      </c>
      <c r="BF22" s="68">
        <v>0</v>
      </c>
      <c r="BG22" s="68">
        <v>0</v>
      </c>
      <c r="BH22" s="70">
        <v>43525</v>
      </c>
      <c r="BJ22" s="70">
        <v>43445</v>
      </c>
      <c r="BK22" s="68" t="s">
        <v>685</v>
      </c>
      <c r="BL22" s="68">
        <v>397</v>
      </c>
      <c r="BM22" s="68">
        <v>1611</v>
      </c>
      <c r="BN22" s="68">
        <v>4301690</v>
      </c>
      <c r="BO22" s="68">
        <v>347</v>
      </c>
      <c r="BP22" s="68">
        <v>1410</v>
      </c>
      <c r="BQ22" s="68">
        <v>3723254</v>
      </c>
      <c r="BR22" s="68">
        <v>58</v>
      </c>
      <c r="BS22" s="68">
        <v>201</v>
      </c>
      <c r="BT22" s="68">
        <v>578436</v>
      </c>
      <c r="BU22" s="70">
        <v>43525</v>
      </c>
      <c r="BW22" t="s">
        <v>758</v>
      </c>
      <c r="BX22" t="s">
        <v>759</v>
      </c>
    </row>
    <row r="23" spans="17:76" x14ac:dyDescent="0.15">
      <c r="Q23" s="68">
        <v>577</v>
      </c>
      <c r="R23" s="70">
        <v>43445</v>
      </c>
      <c r="S23" s="68">
        <v>2</v>
      </c>
      <c r="T23" s="68">
        <v>2</v>
      </c>
      <c r="U23" s="68">
        <v>1743</v>
      </c>
      <c r="V23" s="68">
        <v>0</v>
      </c>
      <c r="W23" s="68">
        <v>0</v>
      </c>
      <c r="X23" s="68">
        <v>0</v>
      </c>
      <c r="Y23" s="68">
        <v>2</v>
      </c>
      <c r="Z23" s="68">
        <v>2</v>
      </c>
      <c r="AA23" s="68">
        <v>1743</v>
      </c>
      <c r="AB23" s="70">
        <v>43525</v>
      </c>
      <c r="AD23" s="45" t="s">
        <v>902</v>
      </c>
      <c r="AE23" s="45" t="s">
        <v>903</v>
      </c>
      <c r="AF23" s="68" t="s">
        <v>860</v>
      </c>
      <c r="AG23" s="70">
        <v>43495</v>
      </c>
      <c r="AH23" s="68">
        <v>3</v>
      </c>
      <c r="AI23" s="68">
        <v>10</v>
      </c>
      <c r="AJ23" s="68">
        <v>24</v>
      </c>
      <c r="AK23" s="68">
        <v>66319</v>
      </c>
      <c r="AL23" s="68">
        <v>3</v>
      </c>
      <c r="AM23" s="68">
        <v>7</v>
      </c>
      <c r="AN23" s="68">
        <v>20250</v>
      </c>
      <c r="AO23" s="68">
        <v>7</v>
      </c>
      <c r="AP23" s="68">
        <v>17</v>
      </c>
      <c r="AQ23" s="68">
        <v>46069</v>
      </c>
      <c r="AR23" s="70">
        <v>43525</v>
      </c>
      <c r="AT23" s="45" t="s">
        <v>440</v>
      </c>
      <c r="AU23" s="68" t="s">
        <v>442</v>
      </c>
      <c r="AV23" s="70">
        <v>43445</v>
      </c>
      <c r="AW23" s="68">
        <v>3</v>
      </c>
      <c r="AX23" s="68" t="s">
        <v>966</v>
      </c>
      <c r="AY23" s="68">
        <v>22</v>
      </c>
      <c r="AZ23" s="68">
        <v>50</v>
      </c>
      <c r="BA23" s="68">
        <v>173246</v>
      </c>
      <c r="BB23" s="68">
        <v>20</v>
      </c>
      <c r="BC23" s="68">
        <v>42</v>
      </c>
      <c r="BD23" s="68">
        <v>148726</v>
      </c>
      <c r="BE23" s="68">
        <v>4</v>
      </c>
      <c r="BF23" s="68">
        <v>8</v>
      </c>
      <c r="BG23" s="68">
        <v>24520</v>
      </c>
      <c r="BH23" s="70">
        <v>43525</v>
      </c>
      <c r="BJ23" s="70">
        <v>43445</v>
      </c>
      <c r="BK23" s="68" t="s">
        <v>686</v>
      </c>
      <c r="BL23" s="68">
        <v>64</v>
      </c>
      <c r="BM23" s="68">
        <v>188</v>
      </c>
      <c r="BN23" s="68">
        <v>539214</v>
      </c>
      <c r="BO23" s="68">
        <v>57</v>
      </c>
      <c r="BP23" s="68">
        <v>160</v>
      </c>
      <c r="BQ23" s="68">
        <v>457875</v>
      </c>
      <c r="BR23" s="68">
        <v>8</v>
      </c>
      <c r="BS23" s="68">
        <v>28</v>
      </c>
      <c r="BT23" s="68">
        <v>81339</v>
      </c>
      <c r="BU23" s="70">
        <v>43525</v>
      </c>
      <c r="BW23" t="s">
        <v>677</v>
      </c>
      <c r="BX23" t="s">
        <v>760</v>
      </c>
    </row>
    <row r="24" spans="17:76" x14ac:dyDescent="0.15">
      <c r="Q24" s="68">
        <v>578</v>
      </c>
      <c r="R24" s="70">
        <v>43445</v>
      </c>
      <c r="S24" s="68">
        <v>2016</v>
      </c>
      <c r="T24" s="68">
        <v>7062</v>
      </c>
      <c r="U24" s="68">
        <v>22906043</v>
      </c>
      <c r="V24" s="68">
        <v>1812</v>
      </c>
      <c r="W24" s="68">
        <v>6202</v>
      </c>
      <c r="X24" s="68">
        <v>19974534</v>
      </c>
      <c r="Y24" s="68">
        <v>211</v>
      </c>
      <c r="Z24" s="68">
        <v>860</v>
      </c>
      <c r="AA24" s="68">
        <v>2931509</v>
      </c>
      <c r="AB24" s="70">
        <v>43525</v>
      </c>
      <c r="AD24" s="45" t="s">
        <v>969</v>
      </c>
      <c r="AE24" s="45" t="s">
        <v>988</v>
      </c>
      <c r="AF24" s="68" t="s">
        <v>970</v>
      </c>
      <c r="AG24" s="70">
        <v>43524</v>
      </c>
      <c r="AH24" s="68">
        <v>3</v>
      </c>
      <c r="AI24" s="68">
        <v>1</v>
      </c>
      <c r="AJ24" s="68">
        <v>11</v>
      </c>
      <c r="AK24" s="68">
        <v>31500</v>
      </c>
      <c r="AL24" s="68">
        <v>0</v>
      </c>
      <c r="AM24" s="68">
        <v>0</v>
      </c>
      <c r="AN24" s="68">
        <v>0</v>
      </c>
      <c r="AO24" s="68">
        <v>1</v>
      </c>
      <c r="AP24" s="68">
        <v>11</v>
      </c>
      <c r="AQ24" s="68">
        <v>31500</v>
      </c>
      <c r="AR24" s="70">
        <v>43525</v>
      </c>
      <c r="AT24" s="45" t="s">
        <v>194</v>
      </c>
      <c r="AU24" s="68" t="s">
        <v>196</v>
      </c>
      <c r="AV24" s="70">
        <v>43445</v>
      </c>
      <c r="AW24" s="68">
        <v>3</v>
      </c>
      <c r="AX24" s="68" t="s">
        <v>966</v>
      </c>
      <c r="AY24" s="68">
        <v>59</v>
      </c>
      <c r="AZ24" s="68">
        <v>144</v>
      </c>
      <c r="BA24" s="68">
        <v>420772</v>
      </c>
      <c r="BB24" s="68">
        <v>54</v>
      </c>
      <c r="BC24" s="68">
        <v>126</v>
      </c>
      <c r="BD24" s="68">
        <v>368106</v>
      </c>
      <c r="BE24" s="68">
        <v>7</v>
      </c>
      <c r="BF24" s="68">
        <v>18</v>
      </c>
      <c r="BG24" s="68">
        <v>52666</v>
      </c>
      <c r="BH24" s="70">
        <v>43525</v>
      </c>
      <c r="BJ24" s="70">
        <v>43445</v>
      </c>
      <c r="BK24" s="68" t="s">
        <v>687</v>
      </c>
      <c r="BL24" s="68">
        <v>108</v>
      </c>
      <c r="BM24" s="68">
        <v>426</v>
      </c>
      <c r="BN24" s="68">
        <v>972374</v>
      </c>
      <c r="BO24" s="68">
        <v>97</v>
      </c>
      <c r="BP24" s="68">
        <v>370</v>
      </c>
      <c r="BQ24" s="68">
        <v>836861</v>
      </c>
      <c r="BR24" s="68">
        <v>16</v>
      </c>
      <c r="BS24" s="68">
        <v>56</v>
      </c>
      <c r="BT24" s="68">
        <v>135513</v>
      </c>
      <c r="BU24" s="70">
        <v>43525</v>
      </c>
      <c r="BW24" t="s">
        <v>678</v>
      </c>
      <c r="BX24" t="s">
        <v>761</v>
      </c>
    </row>
    <row r="25" spans="17:76" x14ac:dyDescent="0.15">
      <c r="Q25" s="68">
        <v>578</v>
      </c>
      <c r="R25" s="70">
        <v>43495</v>
      </c>
      <c r="S25" s="68">
        <v>32</v>
      </c>
      <c r="T25" s="68">
        <v>85</v>
      </c>
      <c r="U25" s="68">
        <v>391302</v>
      </c>
      <c r="V25" s="68">
        <v>28</v>
      </c>
      <c r="W25" s="68">
        <v>70</v>
      </c>
      <c r="X25" s="68">
        <v>309567</v>
      </c>
      <c r="Y25" s="68">
        <v>4</v>
      </c>
      <c r="Z25" s="68">
        <v>15</v>
      </c>
      <c r="AA25" s="68">
        <v>81735</v>
      </c>
      <c r="AB25" s="70">
        <v>43525</v>
      </c>
      <c r="AD25" s="45" t="s">
        <v>608</v>
      </c>
      <c r="AE25" s="45" t="s">
        <v>609</v>
      </c>
      <c r="AF25" s="68" t="s">
        <v>610</v>
      </c>
      <c r="AG25" s="70">
        <v>43445</v>
      </c>
      <c r="AH25" s="68">
        <v>3</v>
      </c>
      <c r="AI25" s="68">
        <v>18</v>
      </c>
      <c r="AJ25" s="68">
        <v>33</v>
      </c>
      <c r="AK25" s="68">
        <v>101750</v>
      </c>
      <c r="AL25" s="68">
        <v>18</v>
      </c>
      <c r="AM25" s="68">
        <v>33</v>
      </c>
      <c r="AN25" s="68">
        <v>101750</v>
      </c>
      <c r="AO25" s="68">
        <v>0</v>
      </c>
      <c r="AP25" s="68">
        <v>0</v>
      </c>
      <c r="AQ25" s="68">
        <v>0</v>
      </c>
      <c r="AR25" s="70">
        <v>43525</v>
      </c>
      <c r="AT25" s="45" t="s">
        <v>191</v>
      </c>
      <c r="AU25" s="68" t="s">
        <v>193</v>
      </c>
      <c r="AV25" s="70">
        <v>43445</v>
      </c>
      <c r="AW25" s="68">
        <v>3</v>
      </c>
      <c r="AX25" s="68" t="s">
        <v>966</v>
      </c>
      <c r="AY25" s="68">
        <v>15</v>
      </c>
      <c r="AZ25" s="68">
        <v>56</v>
      </c>
      <c r="BA25" s="68">
        <v>147431</v>
      </c>
      <c r="BB25" s="68">
        <v>10</v>
      </c>
      <c r="BC25" s="68">
        <v>38</v>
      </c>
      <c r="BD25" s="68">
        <v>115445</v>
      </c>
      <c r="BE25" s="68">
        <v>5</v>
      </c>
      <c r="BF25" s="68">
        <v>18</v>
      </c>
      <c r="BG25" s="68">
        <v>31986</v>
      </c>
      <c r="BH25" s="70">
        <v>43525</v>
      </c>
      <c r="BJ25" s="70">
        <v>43445</v>
      </c>
      <c r="BK25" s="68" t="s">
        <v>688</v>
      </c>
      <c r="BL25" s="68">
        <v>170</v>
      </c>
      <c r="BM25" s="68">
        <v>500</v>
      </c>
      <c r="BN25" s="68">
        <v>1659482</v>
      </c>
      <c r="BO25" s="68">
        <v>153</v>
      </c>
      <c r="BP25" s="68">
        <v>425</v>
      </c>
      <c r="BQ25" s="68">
        <v>1363137</v>
      </c>
      <c r="BR25" s="68">
        <v>18</v>
      </c>
      <c r="BS25" s="68">
        <v>75</v>
      </c>
      <c r="BT25" s="68">
        <v>296345</v>
      </c>
      <c r="BU25" s="70">
        <v>43525</v>
      </c>
      <c r="BW25" t="s">
        <v>679</v>
      </c>
      <c r="BX25" t="s">
        <v>762</v>
      </c>
    </row>
    <row r="26" spans="17:76" x14ac:dyDescent="0.15">
      <c r="Q26" s="68">
        <v>578</v>
      </c>
      <c r="R26" s="70">
        <v>43524</v>
      </c>
      <c r="S26" s="68">
        <v>162</v>
      </c>
      <c r="T26" s="68">
        <v>575</v>
      </c>
      <c r="U26" s="68">
        <v>1515022</v>
      </c>
      <c r="V26" s="68">
        <v>0</v>
      </c>
      <c r="W26" s="68">
        <v>0</v>
      </c>
      <c r="X26" s="68">
        <v>0</v>
      </c>
      <c r="Y26" s="68">
        <v>162</v>
      </c>
      <c r="Z26" s="68">
        <v>575</v>
      </c>
      <c r="AA26" s="68">
        <v>1515022</v>
      </c>
      <c r="AB26" s="70">
        <v>43525</v>
      </c>
      <c r="AD26" s="45" t="s">
        <v>341</v>
      </c>
      <c r="AE26" s="45" t="s">
        <v>342</v>
      </c>
      <c r="AF26" s="68" t="s">
        <v>343</v>
      </c>
      <c r="AG26" s="70">
        <v>43445</v>
      </c>
      <c r="AH26" s="68">
        <v>1</v>
      </c>
      <c r="AI26" s="68">
        <v>1</v>
      </c>
      <c r="AJ26" s="68">
        <v>2</v>
      </c>
      <c r="AK26" s="68">
        <v>9500</v>
      </c>
      <c r="AL26" s="68">
        <v>1</v>
      </c>
      <c r="AM26" s="68">
        <v>2</v>
      </c>
      <c r="AN26" s="68">
        <v>9500</v>
      </c>
      <c r="AO26" s="68">
        <v>0</v>
      </c>
      <c r="AP26" s="68">
        <v>0</v>
      </c>
      <c r="AQ26" s="68">
        <v>0</v>
      </c>
      <c r="AR26" s="70">
        <v>43525</v>
      </c>
      <c r="AT26" s="45" t="s">
        <v>266</v>
      </c>
      <c r="AU26" s="68" t="s">
        <v>193</v>
      </c>
      <c r="AV26" s="70">
        <v>43445</v>
      </c>
      <c r="AW26" s="68">
        <v>3</v>
      </c>
      <c r="AX26" s="68" t="s">
        <v>966</v>
      </c>
      <c r="AY26" s="68">
        <v>32</v>
      </c>
      <c r="AZ26" s="68">
        <v>71</v>
      </c>
      <c r="BA26" s="68">
        <v>241130</v>
      </c>
      <c r="BB26" s="68">
        <v>28</v>
      </c>
      <c r="BC26" s="68">
        <v>61</v>
      </c>
      <c r="BD26" s="68">
        <v>207880</v>
      </c>
      <c r="BE26" s="68">
        <v>4</v>
      </c>
      <c r="BF26" s="68">
        <v>10</v>
      </c>
      <c r="BG26" s="68">
        <v>33250</v>
      </c>
      <c r="BH26" s="70">
        <v>43525</v>
      </c>
      <c r="BJ26" s="70">
        <v>43445</v>
      </c>
      <c r="BK26" s="68" t="s">
        <v>689</v>
      </c>
      <c r="BL26" s="68">
        <v>35</v>
      </c>
      <c r="BM26" s="68">
        <v>104</v>
      </c>
      <c r="BN26" s="68">
        <v>312258</v>
      </c>
      <c r="BO26" s="68">
        <v>34</v>
      </c>
      <c r="BP26" s="68">
        <v>102</v>
      </c>
      <c r="BQ26" s="68">
        <v>302758</v>
      </c>
      <c r="BR26" s="68">
        <v>1</v>
      </c>
      <c r="BS26" s="68">
        <v>2</v>
      </c>
      <c r="BT26" s="68">
        <v>9500</v>
      </c>
      <c r="BU26" s="70">
        <v>43525</v>
      </c>
      <c r="BW26" t="s">
        <v>680</v>
      </c>
      <c r="BX26" t="s">
        <v>763</v>
      </c>
    </row>
    <row r="27" spans="17:76" x14ac:dyDescent="0.15">
      <c r="Q27" s="68">
        <v>579</v>
      </c>
      <c r="R27" s="70">
        <v>43445</v>
      </c>
      <c r="S27" s="68">
        <v>1624</v>
      </c>
      <c r="T27" s="68">
        <v>5974</v>
      </c>
      <c r="U27" s="68">
        <v>20445330</v>
      </c>
      <c r="V27" s="68">
        <v>1523</v>
      </c>
      <c r="W27" s="68">
        <v>5486</v>
      </c>
      <c r="X27" s="68">
        <v>18724010</v>
      </c>
      <c r="Y27" s="68">
        <v>160</v>
      </c>
      <c r="Z27" s="68">
        <v>488</v>
      </c>
      <c r="AA27" s="68">
        <v>1721320</v>
      </c>
      <c r="AB27" s="70">
        <v>43525</v>
      </c>
      <c r="AD27" s="45" t="s">
        <v>904</v>
      </c>
      <c r="AE27" s="45" t="s">
        <v>905</v>
      </c>
      <c r="AF27" s="68" t="s">
        <v>861</v>
      </c>
      <c r="AG27" s="70">
        <v>43495</v>
      </c>
      <c r="AH27" s="68">
        <v>3</v>
      </c>
      <c r="AI27" s="68">
        <v>45</v>
      </c>
      <c r="AJ27" s="68">
        <v>149</v>
      </c>
      <c r="AK27" s="68">
        <v>655732</v>
      </c>
      <c r="AL27" s="68">
        <v>14</v>
      </c>
      <c r="AM27" s="68">
        <v>55</v>
      </c>
      <c r="AN27" s="68">
        <v>240775</v>
      </c>
      <c r="AO27" s="68">
        <v>31</v>
      </c>
      <c r="AP27" s="68">
        <v>94</v>
      </c>
      <c r="AQ27" s="68">
        <v>414957</v>
      </c>
      <c r="AR27" s="70">
        <v>43525</v>
      </c>
      <c r="AT27" s="45" t="s">
        <v>275</v>
      </c>
      <c r="AU27" s="68" t="s">
        <v>193</v>
      </c>
      <c r="AV27" s="70">
        <v>43445</v>
      </c>
      <c r="AW27" s="68">
        <v>3</v>
      </c>
      <c r="AX27" s="68" t="s">
        <v>966</v>
      </c>
      <c r="AY27" s="68">
        <v>18</v>
      </c>
      <c r="AZ27" s="68">
        <v>35</v>
      </c>
      <c r="BA27" s="68">
        <v>97453</v>
      </c>
      <c r="BB27" s="68">
        <v>15</v>
      </c>
      <c r="BC27" s="68">
        <v>29</v>
      </c>
      <c r="BD27" s="68">
        <v>79891</v>
      </c>
      <c r="BE27" s="68">
        <v>3</v>
      </c>
      <c r="BF27" s="68">
        <v>6</v>
      </c>
      <c r="BG27" s="68">
        <v>17562</v>
      </c>
      <c r="BH27" s="70">
        <v>43525</v>
      </c>
      <c r="BJ27" s="70">
        <v>43445</v>
      </c>
      <c r="BK27" s="68" t="s">
        <v>690</v>
      </c>
      <c r="BL27" s="68">
        <v>135</v>
      </c>
      <c r="BM27" s="68">
        <v>481</v>
      </c>
      <c r="BN27" s="68">
        <v>1552473</v>
      </c>
      <c r="BO27" s="68">
        <v>117</v>
      </c>
      <c r="BP27" s="68">
        <v>401</v>
      </c>
      <c r="BQ27" s="68">
        <v>1317616</v>
      </c>
      <c r="BR27" s="68">
        <v>22</v>
      </c>
      <c r="BS27" s="68">
        <v>80</v>
      </c>
      <c r="BT27" s="68">
        <v>234857</v>
      </c>
      <c r="BU27" s="70">
        <v>43525</v>
      </c>
      <c r="BW27" t="s">
        <v>681</v>
      </c>
      <c r="BX27" t="s">
        <v>764</v>
      </c>
    </row>
    <row r="28" spans="17:76" x14ac:dyDescent="0.15">
      <c r="Q28" s="68">
        <v>579</v>
      </c>
      <c r="R28" s="70">
        <v>43495</v>
      </c>
      <c r="S28" s="68">
        <v>32</v>
      </c>
      <c r="T28" s="68">
        <v>89</v>
      </c>
      <c r="U28" s="68">
        <v>366713</v>
      </c>
      <c r="V28" s="68">
        <v>0</v>
      </c>
      <c r="W28" s="68">
        <v>0</v>
      </c>
      <c r="X28" s="68">
        <v>0</v>
      </c>
      <c r="Y28" s="68">
        <v>32</v>
      </c>
      <c r="Z28" s="68">
        <v>89</v>
      </c>
      <c r="AA28" s="68">
        <v>366713</v>
      </c>
      <c r="AB28" s="70">
        <v>43525</v>
      </c>
      <c r="AD28" s="45" t="s">
        <v>440</v>
      </c>
      <c r="AE28" s="45" t="s">
        <v>441</v>
      </c>
      <c r="AF28" s="68" t="s">
        <v>442</v>
      </c>
      <c r="AG28" s="70">
        <v>43445</v>
      </c>
      <c r="AH28" s="68">
        <v>3</v>
      </c>
      <c r="AI28" s="68">
        <v>22</v>
      </c>
      <c r="AJ28" s="68">
        <v>50</v>
      </c>
      <c r="AK28" s="68">
        <v>173246</v>
      </c>
      <c r="AL28" s="68">
        <v>20</v>
      </c>
      <c r="AM28" s="68">
        <v>42</v>
      </c>
      <c r="AN28" s="68">
        <v>148726</v>
      </c>
      <c r="AO28" s="68">
        <v>4</v>
      </c>
      <c r="AP28" s="68">
        <v>8</v>
      </c>
      <c r="AQ28" s="68">
        <v>24520</v>
      </c>
      <c r="AR28" s="70">
        <v>43525</v>
      </c>
      <c r="AT28" s="45" t="s">
        <v>289</v>
      </c>
      <c r="AU28" s="68" t="s">
        <v>193</v>
      </c>
      <c r="AV28" s="70">
        <v>43445</v>
      </c>
      <c r="AW28" s="68">
        <v>3</v>
      </c>
      <c r="AX28" s="68" t="s">
        <v>966</v>
      </c>
      <c r="AY28" s="68">
        <v>14</v>
      </c>
      <c r="AZ28" s="68">
        <v>27</v>
      </c>
      <c r="BA28" s="68">
        <v>90437</v>
      </c>
      <c r="BB28" s="68">
        <v>12</v>
      </c>
      <c r="BC28" s="68">
        <v>21</v>
      </c>
      <c r="BD28" s="68">
        <v>75169</v>
      </c>
      <c r="BE28" s="68">
        <v>2</v>
      </c>
      <c r="BF28" s="68">
        <v>6</v>
      </c>
      <c r="BG28" s="68">
        <v>15268</v>
      </c>
      <c r="BH28" s="70">
        <v>43525</v>
      </c>
      <c r="BJ28" s="70">
        <v>43445</v>
      </c>
      <c r="BK28" s="68" t="s">
        <v>691</v>
      </c>
      <c r="BL28" s="68">
        <v>45</v>
      </c>
      <c r="BM28" s="68">
        <v>153</v>
      </c>
      <c r="BN28" s="68">
        <v>487789</v>
      </c>
      <c r="BO28" s="68">
        <v>38</v>
      </c>
      <c r="BP28" s="68">
        <v>132</v>
      </c>
      <c r="BQ28" s="68">
        <v>422609</v>
      </c>
      <c r="BR28" s="68">
        <v>7</v>
      </c>
      <c r="BS28" s="68">
        <v>21</v>
      </c>
      <c r="BT28" s="68">
        <v>65180</v>
      </c>
      <c r="BU28" s="70">
        <v>43525</v>
      </c>
      <c r="BW28" t="s">
        <v>682</v>
      </c>
      <c r="BX28" t="s">
        <v>765</v>
      </c>
    </row>
    <row r="29" spans="17:76" x14ac:dyDescent="0.15">
      <c r="Q29" s="68">
        <v>579</v>
      </c>
      <c r="R29" s="70">
        <v>43524</v>
      </c>
      <c r="S29" s="68">
        <v>173</v>
      </c>
      <c r="T29" s="68">
        <v>526</v>
      </c>
      <c r="U29" s="68">
        <v>1459078</v>
      </c>
      <c r="V29" s="68">
        <v>0</v>
      </c>
      <c r="W29" s="68">
        <v>0</v>
      </c>
      <c r="X29" s="68">
        <v>0</v>
      </c>
      <c r="Y29" s="68">
        <v>173</v>
      </c>
      <c r="Z29" s="68">
        <v>526</v>
      </c>
      <c r="AA29" s="68">
        <v>1459078</v>
      </c>
      <c r="AB29" s="70">
        <v>43525</v>
      </c>
      <c r="AD29" s="45" t="s">
        <v>194</v>
      </c>
      <c r="AE29" s="45" t="s">
        <v>195</v>
      </c>
      <c r="AF29" s="68" t="s">
        <v>196</v>
      </c>
      <c r="AG29" s="70">
        <v>43445</v>
      </c>
      <c r="AH29" s="68">
        <v>3</v>
      </c>
      <c r="AI29" s="68">
        <v>26</v>
      </c>
      <c r="AJ29" s="68">
        <v>66</v>
      </c>
      <c r="AK29" s="68">
        <v>210085</v>
      </c>
      <c r="AL29" s="68">
        <v>25</v>
      </c>
      <c r="AM29" s="68">
        <v>56</v>
      </c>
      <c r="AN29" s="68">
        <v>182403</v>
      </c>
      <c r="AO29" s="68">
        <v>3</v>
      </c>
      <c r="AP29" s="68">
        <v>10</v>
      </c>
      <c r="AQ29" s="68">
        <v>27682</v>
      </c>
      <c r="AR29" s="70">
        <v>43525</v>
      </c>
      <c r="AT29" s="45" t="s">
        <v>475</v>
      </c>
      <c r="AU29" s="68" t="s">
        <v>477</v>
      </c>
      <c r="AV29" s="70">
        <v>43445</v>
      </c>
      <c r="AW29" s="68">
        <v>3</v>
      </c>
      <c r="AX29" s="68" t="s">
        <v>966</v>
      </c>
      <c r="AY29" s="68">
        <v>669</v>
      </c>
      <c r="AZ29" s="68">
        <v>1974</v>
      </c>
      <c r="BA29" s="68">
        <v>5656583</v>
      </c>
      <c r="BB29" s="68">
        <v>570</v>
      </c>
      <c r="BC29" s="68">
        <v>1662</v>
      </c>
      <c r="BD29" s="68">
        <v>4712523</v>
      </c>
      <c r="BE29" s="68">
        <v>110</v>
      </c>
      <c r="BF29" s="68">
        <v>312</v>
      </c>
      <c r="BG29" s="68">
        <v>944060</v>
      </c>
      <c r="BH29" s="70">
        <v>43525</v>
      </c>
      <c r="BJ29" s="70">
        <v>43445</v>
      </c>
      <c r="BK29" s="68" t="s">
        <v>692</v>
      </c>
      <c r="BL29" s="68">
        <v>195</v>
      </c>
      <c r="BM29" s="68">
        <v>733</v>
      </c>
      <c r="BN29" s="68">
        <v>3246436</v>
      </c>
      <c r="BO29" s="68">
        <v>170</v>
      </c>
      <c r="BP29" s="68">
        <v>616</v>
      </c>
      <c r="BQ29" s="68">
        <v>2589304</v>
      </c>
      <c r="BR29" s="68">
        <v>29</v>
      </c>
      <c r="BS29" s="68">
        <v>117</v>
      </c>
      <c r="BT29" s="68">
        <v>657132</v>
      </c>
      <c r="BU29" s="70">
        <v>43525</v>
      </c>
      <c r="BW29" t="s">
        <v>683</v>
      </c>
      <c r="BX29" t="s">
        <v>766</v>
      </c>
    </row>
    <row r="30" spans="17:76" x14ac:dyDescent="0.15">
      <c r="Q30" s="68">
        <v>580</v>
      </c>
      <c r="R30" s="70">
        <v>43445</v>
      </c>
      <c r="S30" s="68">
        <v>1818</v>
      </c>
      <c r="T30" s="68">
        <v>6408</v>
      </c>
      <c r="U30" s="68">
        <v>20914644</v>
      </c>
      <c r="V30" s="68">
        <v>1566</v>
      </c>
      <c r="W30" s="68">
        <v>5435</v>
      </c>
      <c r="X30" s="68">
        <v>17574616</v>
      </c>
      <c r="Y30" s="68">
        <v>258</v>
      </c>
      <c r="Z30" s="68">
        <v>973</v>
      </c>
      <c r="AA30" s="68">
        <v>3340028</v>
      </c>
      <c r="AB30" s="70">
        <v>43525</v>
      </c>
      <c r="AD30" s="45" t="s">
        <v>194</v>
      </c>
      <c r="AE30" s="45" t="s">
        <v>197</v>
      </c>
      <c r="AF30" s="68" t="s">
        <v>198</v>
      </c>
      <c r="AG30" s="70">
        <v>43445</v>
      </c>
      <c r="AH30" s="68">
        <v>3</v>
      </c>
      <c r="AI30" s="68">
        <v>33</v>
      </c>
      <c r="AJ30" s="68">
        <v>78</v>
      </c>
      <c r="AK30" s="68">
        <v>210687</v>
      </c>
      <c r="AL30" s="68">
        <v>29</v>
      </c>
      <c r="AM30" s="68">
        <v>70</v>
      </c>
      <c r="AN30" s="68">
        <v>185703</v>
      </c>
      <c r="AO30" s="68">
        <v>4</v>
      </c>
      <c r="AP30" s="68">
        <v>8</v>
      </c>
      <c r="AQ30" s="68">
        <v>24984</v>
      </c>
      <c r="AR30" s="70">
        <v>43525</v>
      </c>
      <c r="AT30" s="45" t="s">
        <v>906</v>
      </c>
      <c r="AU30" s="68" t="s">
        <v>862</v>
      </c>
      <c r="AV30" s="70">
        <v>43495</v>
      </c>
      <c r="AW30" s="68">
        <v>3</v>
      </c>
      <c r="AX30" s="68" t="s">
        <v>966</v>
      </c>
      <c r="AY30" s="68">
        <v>5</v>
      </c>
      <c r="AZ30" s="68">
        <v>19</v>
      </c>
      <c r="BA30" s="68">
        <v>90925</v>
      </c>
      <c r="BB30" s="68">
        <v>4</v>
      </c>
      <c r="BC30" s="68">
        <v>13</v>
      </c>
      <c r="BD30" s="68">
        <v>69924</v>
      </c>
      <c r="BE30" s="68">
        <v>1</v>
      </c>
      <c r="BF30" s="68">
        <v>6</v>
      </c>
      <c r="BG30" s="68">
        <v>21001</v>
      </c>
      <c r="BH30" s="70">
        <v>43525</v>
      </c>
      <c r="BJ30" s="70">
        <v>43445</v>
      </c>
      <c r="BK30" s="68" t="s">
        <v>693</v>
      </c>
      <c r="BL30" s="68">
        <v>113</v>
      </c>
      <c r="BM30" s="68">
        <v>302</v>
      </c>
      <c r="BN30" s="68">
        <v>917125</v>
      </c>
      <c r="BO30" s="68">
        <v>100</v>
      </c>
      <c r="BP30" s="68">
        <v>272</v>
      </c>
      <c r="BQ30" s="68">
        <v>832607</v>
      </c>
      <c r="BR30" s="68">
        <v>13</v>
      </c>
      <c r="BS30" s="68">
        <v>30</v>
      </c>
      <c r="BT30" s="68">
        <v>84518</v>
      </c>
      <c r="BU30" s="70">
        <v>43525</v>
      </c>
      <c r="BW30" t="s">
        <v>767</v>
      </c>
      <c r="BX30" t="s">
        <v>768</v>
      </c>
    </row>
    <row r="31" spans="17:76" x14ac:dyDescent="0.15">
      <c r="Q31" s="68">
        <v>580</v>
      </c>
      <c r="R31" s="70">
        <v>43495</v>
      </c>
      <c r="S31" s="68">
        <v>30</v>
      </c>
      <c r="T31" s="68">
        <v>84</v>
      </c>
      <c r="U31" s="68">
        <v>335411</v>
      </c>
      <c r="V31" s="68">
        <v>19</v>
      </c>
      <c r="W31" s="68">
        <v>56</v>
      </c>
      <c r="X31" s="68">
        <v>224772</v>
      </c>
      <c r="Y31" s="68">
        <v>11</v>
      </c>
      <c r="Z31" s="68">
        <v>28</v>
      </c>
      <c r="AA31" s="68">
        <v>110639</v>
      </c>
      <c r="AB31" s="70">
        <v>43525</v>
      </c>
      <c r="AD31" s="45" t="s">
        <v>191</v>
      </c>
      <c r="AE31" s="45" t="s">
        <v>192</v>
      </c>
      <c r="AF31" s="68" t="s">
        <v>193</v>
      </c>
      <c r="AG31" s="70">
        <v>43445</v>
      </c>
      <c r="AH31" s="68">
        <v>3</v>
      </c>
      <c r="AI31" s="68">
        <v>15</v>
      </c>
      <c r="AJ31" s="68">
        <v>56</v>
      </c>
      <c r="AK31" s="68">
        <v>147431</v>
      </c>
      <c r="AL31" s="68">
        <v>10</v>
      </c>
      <c r="AM31" s="68">
        <v>38</v>
      </c>
      <c r="AN31" s="68">
        <v>115445</v>
      </c>
      <c r="AO31" s="68">
        <v>5</v>
      </c>
      <c r="AP31" s="68">
        <v>18</v>
      </c>
      <c r="AQ31" s="68">
        <v>31986</v>
      </c>
      <c r="AR31" s="70">
        <v>43525</v>
      </c>
      <c r="AT31" s="45" t="s">
        <v>560</v>
      </c>
      <c r="AU31" s="68" t="s">
        <v>562</v>
      </c>
      <c r="AV31" s="70">
        <v>43445</v>
      </c>
      <c r="AW31" s="68">
        <v>3</v>
      </c>
      <c r="AX31" s="68" t="s">
        <v>966</v>
      </c>
      <c r="AY31" s="68">
        <v>3</v>
      </c>
      <c r="AZ31" s="68">
        <v>8</v>
      </c>
      <c r="BA31" s="68">
        <v>32250</v>
      </c>
      <c r="BB31" s="68">
        <v>3</v>
      </c>
      <c r="BC31" s="68">
        <v>8</v>
      </c>
      <c r="BD31" s="68">
        <v>32250</v>
      </c>
      <c r="BE31" s="68">
        <v>0</v>
      </c>
      <c r="BF31" s="68">
        <v>0</v>
      </c>
      <c r="BG31" s="68">
        <v>0</v>
      </c>
      <c r="BH31" s="70">
        <v>43525</v>
      </c>
      <c r="BJ31" s="70">
        <v>43445</v>
      </c>
      <c r="BK31" s="68" t="s">
        <v>694</v>
      </c>
      <c r="BL31" s="68">
        <v>10</v>
      </c>
      <c r="BM31" s="68">
        <v>35</v>
      </c>
      <c r="BN31" s="68">
        <v>104800</v>
      </c>
      <c r="BO31" s="68">
        <v>9</v>
      </c>
      <c r="BP31" s="68">
        <v>32</v>
      </c>
      <c r="BQ31" s="68">
        <v>96466</v>
      </c>
      <c r="BR31" s="68">
        <v>2</v>
      </c>
      <c r="BS31" s="68">
        <v>3</v>
      </c>
      <c r="BT31" s="68">
        <v>8334</v>
      </c>
      <c r="BU31" s="70">
        <v>43525</v>
      </c>
      <c r="BW31" t="s">
        <v>684</v>
      </c>
      <c r="BX31" t="s">
        <v>769</v>
      </c>
    </row>
    <row r="32" spans="17:76" x14ac:dyDescent="0.15">
      <c r="Q32" s="68">
        <v>580</v>
      </c>
      <c r="R32" s="70">
        <v>43524</v>
      </c>
      <c r="S32" s="68">
        <v>182</v>
      </c>
      <c r="T32" s="68">
        <v>571</v>
      </c>
      <c r="U32" s="68">
        <v>1563912</v>
      </c>
      <c r="V32" s="68">
        <v>0</v>
      </c>
      <c r="W32" s="68">
        <v>0</v>
      </c>
      <c r="X32" s="68">
        <v>0</v>
      </c>
      <c r="Y32" s="68">
        <v>182</v>
      </c>
      <c r="Z32" s="68">
        <v>571</v>
      </c>
      <c r="AA32" s="68">
        <v>1563912</v>
      </c>
      <c r="AB32" s="70">
        <v>43525</v>
      </c>
      <c r="AD32" s="45" t="s">
        <v>266</v>
      </c>
      <c r="AE32" s="45" t="s">
        <v>267</v>
      </c>
      <c r="AF32" s="68" t="s">
        <v>193</v>
      </c>
      <c r="AG32" s="70">
        <v>43445</v>
      </c>
      <c r="AH32" s="68">
        <v>3</v>
      </c>
      <c r="AI32" s="68">
        <v>32</v>
      </c>
      <c r="AJ32" s="68">
        <v>71</v>
      </c>
      <c r="AK32" s="68">
        <v>241130</v>
      </c>
      <c r="AL32" s="68">
        <v>28</v>
      </c>
      <c r="AM32" s="68">
        <v>61</v>
      </c>
      <c r="AN32" s="68">
        <v>207880</v>
      </c>
      <c r="AO32" s="68">
        <v>4</v>
      </c>
      <c r="AP32" s="68">
        <v>10</v>
      </c>
      <c r="AQ32" s="68">
        <v>33250</v>
      </c>
      <c r="AR32" s="70">
        <v>43525</v>
      </c>
      <c r="AT32" s="45" t="s">
        <v>590</v>
      </c>
      <c r="AU32" s="68" t="s">
        <v>592</v>
      </c>
      <c r="AV32" s="70">
        <v>43445</v>
      </c>
      <c r="AW32" s="68">
        <v>2</v>
      </c>
      <c r="AX32" s="68" t="s">
        <v>966</v>
      </c>
      <c r="AY32" s="68">
        <v>3</v>
      </c>
      <c r="AZ32" s="68">
        <v>10</v>
      </c>
      <c r="BA32" s="68">
        <v>60320</v>
      </c>
      <c r="BB32" s="68">
        <v>3</v>
      </c>
      <c r="BC32" s="68">
        <v>10</v>
      </c>
      <c r="BD32" s="68">
        <v>60320</v>
      </c>
      <c r="BE32" s="68">
        <v>0</v>
      </c>
      <c r="BF32" s="68">
        <v>0</v>
      </c>
      <c r="BG32" s="68">
        <v>0</v>
      </c>
      <c r="BH32" s="70">
        <v>43525</v>
      </c>
      <c r="BJ32" s="70">
        <v>43445</v>
      </c>
      <c r="BK32" s="68" t="s">
        <v>695</v>
      </c>
      <c r="BL32" s="68">
        <v>281</v>
      </c>
      <c r="BM32" s="68">
        <v>968</v>
      </c>
      <c r="BN32" s="68">
        <v>3139916</v>
      </c>
      <c r="BO32" s="68">
        <v>254</v>
      </c>
      <c r="BP32" s="68">
        <v>845</v>
      </c>
      <c r="BQ32" s="68">
        <v>2735235</v>
      </c>
      <c r="BR32" s="68">
        <v>32</v>
      </c>
      <c r="BS32" s="68">
        <v>123</v>
      </c>
      <c r="BT32" s="68">
        <v>404681</v>
      </c>
      <c r="BU32" s="70">
        <v>43525</v>
      </c>
      <c r="BW32" t="s">
        <v>685</v>
      </c>
      <c r="BX32" t="s">
        <v>770</v>
      </c>
    </row>
    <row r="33" spans="17:76" x14ac:dyDescent="0.15">
      <c r="Q33" s="68">
        <v>581</v>
      </c>
      <c r="R33" s="70">
        <v>43445</v>
      </c>
      <c r="S33" s="68">
        <v>1847</v>
      </c>
      <c r="T33" s="68">
        <v>6632</v>
      </c>
      <c r="U33" s="68">
        <v>22123099</v>
      </c>
      <c r="V33" s="68">
        <v>1840</v>
      </c>
      <c r="W33" s="68">
        <v>6600</v>
      </c>
      <c r="X33" s="68">
        <v>22034361</v>
      </c>
      <c r="Y33" s="68">
        <v>8</v>
      </c>
      <c r="Z33" s="68">
        <v>32</v>
      </c>
      <c r="AA33" s="68">
        <v>88738</v>
      </c>
      <c r="AB33" s="70">
        <v>43525</v>
      </c>
      <c r="AD33" s="45" t="s">
        <v>275</v>
      </c>
      <c r="AE33" s="45" t="s">
        <v>276</v>
      </c>
      <c r="AF33" s="68" t="s">
        <v>193</v>
      </c>
      <c r="AG33" s="70">
        <v>43445</v>
      </c>
      <c r="AH33" s="68">
        <v>3</v>
      </c>
      <c r="AI33" s="68">
        <v>18</v>
      </c>
      <c r="AJ33" s="68">
        <v>35</v>
      </c>
      <c r="AK33" s="68">
        <v>97453</v>
      </c>
      <c r="AL33" s="68">
        <v>15</v>
      </c>
      <c r="AM33" s="68">
        <v>29</v>
      </c>
      <c r="AN33" s="68">
        <v>79891</v>
      </c>
      <c r="AO33" s="68">
        <v>3</v>
      </c>
      <c r="AP33" s="68">
        <v>6</v>
      </c>
      <c r="AQ33" s="68">
        <v>17562</v>
      </c>
      <c r="AR33" s="70">
        <v>43525</v>
      </c>
      <c r="AT33" s="45" t="s">
        <v>388</v>
      </c>
      <c r="AU33" s="68" t="s">
        <v>390</v>
      </c>
      <c r="AV33" s="70">
        <v>43445</v>
      </c>
      <c r="AW33" s="68">
        <v>3</v>
      </c>
      <c r="AX33" s="68" t="s">
        <v>966</v>
      </c>
      <c r="AY33" s="68">
        <v>1</v>
      </c>
      <c r="AZ33" s="68">
        <v>7</v>
      </c>
      <c r="BA33" s="68">
        <v>16144</v>
      </c>
      <c r="BB33" s="68">
        <v>1</v>
      </c>
      <c r="BC33" s="68">
        <v>7</v>
      </c>
      <c r="BD33" s="68">
        <v>16144</v>
      </c>
      <c r="BE33" s="68">
        <v>0</v>
      </c>
      <c r="BF33" s="68">
        <v>0</v>
      </c>
      <c r="BG33" s="68">
        <v>0</v>
      </c>
      <c r="BH33" s="70">
        <v>43525</v>
      </c>
      <c r="BJ33" s="70">
        <v>43445</v>
      </c>
      <c r="BK33" s="68" t="s">
        <v>696</v>
      </c>
      <c r="BL33" s="68">
        <v>9</v>
      </c>
      <c r="BM33" s="68">
        <v>22</v>
      </c>
      <c r="BN33" s="68">
        <v>55484</v>
      </c>
      <c r="BO33" s="68">
        <v>8</v>
      </c>
      <c r="BP33" s="68">
        <v>21</v>
      </c>
      <c r="BQ33" s="68">
        <v>53290</v>
      </c>
      <c r="BR33" s="68">
        <v>1</v>
      </c>
      <c r="BS33" s="68">
        <v>1</v>
      </c>
      <c r="BT33" s="68">
        <v>2194</v>
      </c>
      <c r="BU33" s="70">
        <v>43525</v>
      </c>
      <c r="BW33" t="s">
        <v>686</v>
      </c>
      <c r="BX33" t="s">
        <v>771</v>
      </c>
    </row>
    <row r="34" spans="17:76" x14ac:dyDescent="0.15">
      <c r="Q34" s="68">
        <v>581</v>
      </c>
      <c r="R34" s="70">
        <v>43495</v>
      </c>
      <c r="S34" s="68">
        <v>33</v>
      </c>
      <c r="T34" s="68">
        <v>118</v>
      </c>
      <c r="U34" s="68">
        <v>537623</v>
      </c>
      <c r="V34" s="68">
        <v>33</v>
      </c>
      <c r="W34" s="68">
        <v>118</v>
      </c>
      <c r="X34" s="68">
        <v>537623</v>
      </c>
      <c r="Y34" s="68">
        <v>0</v>
      </c>
      <c r="Z34" s="68">
        <v>0</v>
      </c>
      <c r="AA34" s="68">
        <v>0</v>
      </c>
      <c r="AB34" s="70">
        <v>43525</v>
      </c>
      <c r="AD34" s="45" t="s">
        <v>289</v>
      </c>
      <c r="AE34" s="45" t="s">
        <v>290</v>
      </c>
      <c r="AF34" s="68" t="s">
        <v>193</v>
      </c>
      <c r="AG34" s="70">
        <v>43445</v>
      </c>
      <c r="AH34" s="68">
        <v>3</v>
      </c>
      <c r="AI34" s="68">
        <v>14</v>
      </c>
      <c r="AJ34" s="68">
        <v>27</v>
      </c>
      <c r="AK34" s="68">
        <v>90437</v>
      </c>
      <c r="AL34" s="68">
        <v>12</v>
      </c>
      <c r="AM34" s="68">
        <v>21</v>
      </c>
      <c r="AN34" s="68">
        <v>75169</v>
      </c>
      <c r="AO34" s="68">
        <v>2</v>
      </c>
      <c r="AP34" s="68">
        <v>6</v>
      </c>
      <c r="AQ34" s="68">
        <v>15268</v>
      </c>
      <c r="AR34" s="70">
        <v>43525</v>
      </c>
      <c r="AT34" s="45" t="s">
        <v>314</v>
      </c>
      <c r="AU34" s="68" t="s">
        <v>316</v>
      </c>
      <c r="AV34" s="70">
        <v>43445</v>
      </c>
      <c r="AW34" s="68">
        <v>3</v>
      </c>
      <c r="AX34" s="68" t="s">
        <v>966</v>
      </c>
      <c r="AY34" s="68">
        <v>30</v>
      </c>
      <c r="AZ34" s="68">
        <v>69</v>
      </c>
      <c r="BA34" s="68">
        <v>216267</v>
      </c>
      <c r="BB34" s="68">
        <v>27</v>
      </c>
      <c r="BC34" s="68">
        <v>61</v>
      </c>
      <c r="BD34" s="68">
        <v>189987</v>
      </c>
      <c r="BE34" s="68">
        <v>3</v>
      </c>
      <c r="BF34" s="68">
        <v>8</v>
      </c>
      <c r="BG34" s="68">
        <v>26280</v>
      </c>
      <c r="BH34" s="70">
        <v>43525</v>
      </c>
      <c r="BJ34" s="70">
        <v>43445</v>
      </c>
      <c r="BK34" s="68" t="s">
        <v>697</v>
      </c>
      <c r="BL34" s="68">
        <v>14</v>
      </c>
      <c r="BM34" s="68">
        <v>45</v>
      </c>
      <c r="BN34" s="68">
        <v>183749</v>
      </c>
      <c r="BO34" s="68">
        <v>13</v>
      </c>
      <c r="BP34" s="68">
        <v>43</v>
      </c>
      <c r="BQ34" s="68">
        <v>178999</v>
      </c>
      <c r="BR34" s="68">
        <v>1</v>
      </c>
      <c r="BS34" s="68">
        <v>2</v>
      </c>
      <c r="BT34" s="68">
        <v>4750</v>
      </c>
      <c r="BU34" s="70">
        <v>43525</v>
      </c>
      <c r="BW34" t="s">
        <v>687</v>
      </c>
      <c r="BX34" t="s">
        <v>772</v>
      </c>
    </row>
    <row r="35" spans="17:76" x14ac:dyDescent="0.15">
      <c r="Q35" s="68">
        <v>581</v>
      </c>
      <c r="R35" s="70">
        <v>43524</v>
      </c>
      <c r="S35" s="68">
        <v>216</v>
      </c>
      <c r="T35" s="68">
        <v>716</v>
      </c>
      <c r="U35" s="68">
        <v>2006655</v>
      </c>
      <c r="V35" s="68">
        <v>0</v>
      </c>
      <c r="W35" s="68">
        <v>0</v>
      </c>
      <c r="X35" s="68">
        <v>0</v>
      </c>
      <c r="Y35" s="68">
        <v>216</v>
      </c>
      <c r="Z35" s="68">
        <v>716</v>
      </c>
      <c r="AA35" s="68">
        <v>2006655</v>
      </c>
      <c r="AB35" s="70">
        <v>43525</v>
      </c>
      <c r="AD35" s="45" t="s">
        <v>475</v>
      </c>
      <c r="AE35" s="45" t="s">
        <v>476</v>
      </c>
      <c r="AF35" s="68" t="s">
        <v>477</v>
      </c>
      <c r="AG35" s="70">
        <v>43445</v>
      </c>
      <c r="AH35" s="68">
        <v>3</v>
      </c>
      <c r="AI35" s="68">
        <v>662</v>
      </c>
      <c r="AJ35" s="68">
        <v>1936</v>
      </c>
      <c r="AK35" s="68">
        <v>5579953</v>
      </c>
      <c r="AL35" s="68">
        <v>563</v>
      </c>
      <c r="AM35" s="68">
        <v>1633</v>
      </c>
      <c r="AN35" s="68">
        <v>4636404</v>
      </c>
      <c r="AO35" s="68">
        <v>106</v>
      </c>
      <c r="AP35" s="68">
        <v>303</v>
      </c>
      <c r="AQ35" s="68">
        <v>943549</v>
      </c>
      <c r="AR35" s="70">
        <v>43525</v>
      </c>
      <c r="AT35" s="45" t="s">
        <v>908</v>
      </c>
      <c r="AU35" s="68" t="s">
        <v>863</v>
      </c>
      <c r="AV35" s="70">
        <v>43495</v>
      </c>
      <c r="AW35" s="68">
        <v>3</v>
      </c>
      <c r="AX35" s="68" t="s">
        <v>966</v>
      </c>
      <c r="AY35" s="68">
        <v>24</v>
      </c>
      <c r="AZ35" s="68">
        <v>44</v>
      </c>
      <c r="BA35" s="68">
        <v>165982</v>
      </c>
      <c r="BB35" s="68">
        <v>13</v>
      </c>
      <c r="BC35" s="68">
        <v>23</v>
      </c>
      <c r="BD35" s="68">
        <v>84941</v>
      </c>
      <c r="BE35" s="68">
        <v>11</v>
      </c>
      <c r="BF35" s="68">
        <v>21</v>
      </c>
      <c r="BG35" s="68">
        <v>81041</v>
      </c>
      <c r="BH35" s="70">
        <v>43525</v>
      </c>
      <c r="BJ35" s="70">
        <v>43445</v>
      </c>
      <c r="BK35" s="68" t="s">
        <v>698</v>
      </c>
      <c r="BL35" s="68">
        <v>84</v>
      </c>
      <c r="BM35" s="68">
        <v>443</v>
      </c>
      <c r="BN35" s="68">
        <v>846769</v>
      </c>
      <c r="BO35" s="68">
        <v>75</v>
      </c>
      <c r="BP35" s="68">
        <v>373</v>
      </c>
      <c r="BQ35" s="68">
        <v>709386</v>
      </c>
      <c r="BR35" s="68">
        <v>13</v>
      </c>
      <c r="BS35" s="68">
        <v>70</v>
      </c>
      <c r="BT35" s="68">
        <v>137383</v>
      </c>
      <c r="BU35" s="70">
        <v>43525</v>
      </c>
      <c r="BW35" t="s">
        <v>773</v>
      </c>
      <c r="BX35" t="s">
        <v>774</v>
      </c>
    </row>
    <row r="36" spans="17:76" x14ac:dyDescent="0.15">
      <c r="Q36" s="68">
        <v>582</v>
      </c>
      <c r="R36" s="70">
        <v>43445</v>
      </c>
      <c r="S36" s="68">
        <v>91</v>
      </c>
      <c r="T36" s="68">
        <v>322</v>
      </c>
      <c r="U36" s="68">
        <v>1047039</v>
      </c>
      <c r="V36" s="68">
        <v>0</v>
      </c>
      <c r="W36" s="68">
        <v>0</v>
      </c>
      <c r="X36" s="68">
        <v>0</v>
      </c>
      <c r="Y36" s="68">
        <v>91</v>
      </c>
      <c r="Z36" s="68">
        <v>322</v>
      </c>
      <c r="AA36" s="68">
        <v>1047039</v>
      </c>
      <c r="AB36" s="70">
        <v>43525</v>
      </c>
      <c r="AD36" s="45" t="s">
        <v>475</v>
      </c>
      <c r="AE36" s="45" t="s">
        <v>486</v>
      </c>
      <c r="AF36" s="68" t="s">
        <v>487</v>
      </c>
      <c r="AG36" s="70">
        <v>43445</v>
      </c>
      <c r="AH36" s="68">
        <v>3</v>
      </c>
      <c r="AI36" s="68">
        <v>11</v>
      </c>
      <c r="AJ36" s="68">
        <v>25</v>
      </c>
      <c r="AK36" s="68">
        <v>52483</v>
      </c>
      <c r="AL36" s="68">
        <v>5</v>
      </c>
      <c r="AM36" s="68">
        <v>10</v>
      </c>
      <c r="AN36" s="68">
        <v>19708</v>
      </c>
      <c r="AO36" s="68">
        <v>8</v>
      </c>
      <c r="AP36" s="68">
        <v>15</v>
      </c>
      <c r="AQ36" s="68">
        <v>32775</v>
      </c>
      <c r="AR36" s="70">
        <v>43525</v>
      </c>
      <c r="AT36" s="45" t="s">
        <v>537</v>
      </c>
      <c r="AU36" s="68" t="s">
        <v>539</v>
      </c>
      <c r="AV36" s="70">
        <v>43445</v>
      </c>
      <c r="AW36" s="68">
        <v>3</v>
      </c>
      <c r="AX36" s="68" t="s">
        <v>966</v>
      </c>
      <c r="AY36" s="68">
        <v>92</v>
      </c>
      <c r="AZ36" s="68">
        <v>227</v>
      </c>
      <c r="BA36" s="68">
        <v>783681</v>
      </c>
      <c r="BB36" s="68">
        <v>75</v>
      </c>
      <c r="BC36" s="68">
        <v>185</v>
      </c>
      <c r="BD36" s="68">
        <v>631286</v>
      </c>
      <c r="BE36" s="68">
        <v>18</v>
      </c>
      <c r="BF36" s="68">
        <v>42</v>
      </c>
      <c r="BG36" s="68">
        <v>152395</v>
      </c>
      <c r="BH36" s="70">
        <v>43525</v>
      </c>
      <c r="BJ36" s="70">
        <v>43445</v>
      </c>
      <c r="BK36" s="68" t="s">
        <v>699</v>
      </c>
      <c r="BL36" s="68">
        <v>794</v>
      </c>
      <c r="BM36" s="68">
        <v>2076</v>
      </c>
      <c r="BN36" s="68">
        <v>8154411</v>
      </c>
      <c r="BO36" s="68">
        <v>726</v>
      </c>
      <c r="BP36" s="68">
        <v>1892</v>
      </c>
      <c r="BQ36" s="68">
        <v>7407910</v>
      </c>
      <c r="BR36" s="68">
        <v>76</v>
      </c>
      <c r="BS36" s="68">
        <v>184</v>
      </c>
      <c r="BT36" s="68">
        <v>746501</v>
      </c>
      <c r="BU36" s="70">
        <v>43525</v>
      </c>
      <c r="BW36" t="s">
        <v>689</v>
      </c>
      <c r="BX36" t="s">
        <v>775</v>
      </c>
    </row>
    <row r="37" spans="17:76" x14ac:dyDescent="0.15">
      <c r="Q37" s="68">
        <v>582</v>
      </c>
      <c r="R37" s="70">
        <v>43495</v>
      </c>
      <c r="S37" s="68">
        <v>1</v>
      </c>
      <c r="T37" s="68">
        <v>9</v>
      </c>
      <c r="U37" s="68">
        <v>70262</v>
      </c>
      <c r="V37" s="68">
        <v>0</v>
      </c>
      <c r="W37" s="68">
        <v>0</v>
      </c>
      <c r="X37" s="68">
        <v>0</v>
      </c>
      <c r="Y37" s="68">
        <v>1</v>
      </c>
      <c r="Z37" s="68">
        <v>9</v>
      </c>
      <c r="AA37" s="68">
        <v>70262</v>
      </c>
      <c r="AB37" s="70">
        <v>43525</v>
      </c>
      <c r="AD37" s="45" t="s">
        <v>475</v>
      </c>
      <c r="AE37" s="45" t="s">
        <v>478</v>
      </c>
      <c r="AF37" s="68" t="s">
        <v>479</v>
      </c>
      <c r="AG37" s="70">
        <v>43445</v>
      </c>
      <c r="AH37" s="68">
        <v>3</v>
      </c>
      <c r="AI37" s="68">
        <v>1</v>
      </c>
      <c r="AJ37" s="68">
        <v>1</v>
      </c>
      <c r="AK37" s="68">
        <v>1035</v>
      </c>
      <c r="AL37" s="68">
        <v>0</v>
      </c>
      <c r="AM37" s="68">
        <v>0</v>
      </c>
      <c r="AN37" s="68">
        <v>0</v>
      </c>
      <c r="AO37" s="68">
        <v>1</v>
      </c>
      <c r="AP37" s="68">
        <v>1</v>
      </c>
      <c r="AQ37" s="68">
        <v>1035</v>
      </c>
      <c r="AR37" s="70">
        <v>43525</v>
      </c>
      <c r="AT37" s="45" t="s">
        <v>491</v>
      </c>
      <c r="AU37" s="68" t="s">
        <v>493</v>
      </c>
      <c r="AV37" s="70">
        <v>43445</v>
      </c>
      <c r="AW37" s="68">
        <v>3</v>
      </c>
      <c r="AX37" s="68" t="s">
        <v>966</v>
      </c>
      <c r="AY37" s="68">
        <v>169</v>
      </c>
      <c r="AZ37" s="68">
        <v>370</v>
      </c>
      <c r="BA37" s="68">
        <v>1323579</v>
      </c>
      <c r="BB37" s="68">
        <v>142</v>
      </c>
      <c r="BC37" s="68">
        <v>307</v>
      </c>
      <c r="BD37" s="68">
        <v>1094233</v>
      </c>
      <c r="BE37" s="68">
        <v>27</v>
      </c>
      <c r="BF37" s="68">
        <v>63</v>
      </c>
      <c r="BG37" s="68">
        <v>229346</v>
      </c>
      <c r="BH37" s="70">
        <v>43525</v>
      </c>
      <c r="BJ37" s="70">
        <v>43445</v>
      </c>
      <c r="BK37" s="68" t="s">
        <v>61</v>
      </c>
      <c r="BL37" s="68">
        <v>32</v>
      </c>
      <c r="BM37" s="68">
        <v>116</v>
      </c>
      <c r="BN37" s="68">
        <v>327719</v>
      </c>
      <c r="BO37" s="68">
        <v>25</v>
      </c>
      <c r="BP37" s="68">
        <v>92</v>
      </c>
      <c r="BQ37" s="68">
        <v>244581</v>
      </c>
      <c r="BR37" s="68">
        <v>7</v>
      </c>
      <c r="BS37" s="68">
        <v>24</v>
      </c>
      <c r="BT37" s="68">
        <v>83138</v>
      </c>
      <c r="BU37" s="70">
        <v>43525</v>
      </c>
      <c r="BW37" t="s">
        <v>688</v>
      </c>
      <c r="BX37" t="s">
        <v>776</v>
      </c>
    </row>
    <row r="38" spans="17:76" x14ac:dyDescent="0.15">
      <c r="Q38" s="68">
        <v>582</v>
      </c>
      <c r="R38" s="70">
        <v>43524</v>
      </c>
      <c r="S38" s="68">
        <v>2</v>
      </c>
      <c r="T38" s="68">
        <v>4</v>
      </c>
      <c r="U38" s="68">
        <v>7087</v>
      </c>
      <c r="V38" s="68">
        <v>0</v>
      </c>
      <c r="W38" s="68">
        <v>0</v>
      </c>
      <c r="X38" s="68">
        <v>0</v>
      </c>
      <c r="Y38" s="68">
        <v>2</v>
      </c>
      <c r="Z38" s="68">
        <v>4</v>
      </c>
      <c r="AA38" s="68">
        <v>7087</v>
      </c>
      <c r="AB38" s="70">
        <v>43525</v>
      </c>
      <c r="AD38" s="45" t="s">
        <v>475</v>
      </c>
      <c r="AE38" s="45" t="s">
        <v>482</v>
      </c>
      <c r="AF38" s="68" t="s">
        <v>483</v>
      </c>
      <c r="AG38" s="70">
        <v>43445</v>
      </c>
      <c r="AH38" s="68">
        <v>3</v>
      </c>
      <c r="AI38" s="68">
        <v>3</v>
      </c>
      <c r="AJ38" s="68">
        <v>4</v>
      </c>
      <c r="AK38" s="68">
        <v>6851</v>
      </c>
      <c r="AL38" s="68">
        <v>0</v>
      </c>
      <c r="AM38" s="68">
        <v>0</v>
      </c>
      <c r="AN38" s="68">
        <v>0</v>
      </c>
      <c r="AO38" s="68">
        <v>3</v>
      </c>
      <c r="AP38" s="68">
        <v>4</v>
      </c>
      <c r="AQ38" s="68">
        <v>6851</v>
      </c>
      <c r="AR38" s="70">
        <v>43525</v>
      </c>
      <c r="AT38" s="45" t="s">
        <v>236</v>
      </c>
      <c r="AU38" s="68" t="s">
        <v>884</v>
      </c>
      <c r="AV38" s="70">
        <v>43445</v>
      </c>
      <c r="AW38" s="68">
        <v>3</v>
      </c>
      <c r="AX38" s="68" t="s">
        <v>967</v>
      </c>
      <c r="AY38" s="68">
        <v>11</v>
      </c>
      <c r="AZ38" s="68">
        <v>40</v>
      </c>
      <c r="BA38" s="68">
        <v>100504</v>
      </c>
      <c r="BB38" s="68">
        <v>7</v>
      </c>
      <c r="BC38" s="68">
        <v>26</v>
      </c>
      <c r="BD38" s="68">
        <v>59717</v>
      </c>
      <c r="BE38" s="68">
        <v>4</v>
      </c>
      <c r="BF38" s="68">
        <v>14</v>
      </c>
      <c r="BG38" s="68">
        <v>40787</v>
      </c>
      <c r="BH38" s="70">
        <v>43525</v>
      </c>
      <c r="BJ38" s="70">
        <v>43445</v>
      </c>
      <c r="BK38" s="68" t="s">
        <v>700</v>
      </c>
      <c r="BL38" s="68">
        <v>262</v>
      </c>
      <c r="BM38" s="68">
        <v>945</v>
      </c>
      <c r="BN38" s="68">
        <v>2880989</v>
      </c>
      <c r="BO38" s="68">
        <v>235</v>
      </c>
      <c r="BP38" s="68">
        <v>849</v>
      </c>
      <c r="BQ38" s="68">
        <v>2550843</v>
      </c>
      <c r="BR38" s="68">
        <v>29</v>
      </c>
      <c r="BS38" s="68">
        <v>96</v>
      </c>
      <c r="BT38" s="68">
        <v>330146</v>
      </c>
      <c r="BU38" s="70">
        <v>43525</v>
      </c>
      <c r="BW38" t="s">
        <v>777</v>
      </c>
      <c r="BX38" t="s">
        <v>778</v>
      </c>
    </row>
    <row r="39" spans="17:76" x14ac:dyDescent="0.15">
      <c r="Q39" s="68">
        <v>583</v>
      </c>
      <c r="R39" s="70">
        <v>43445</v>
      </c>
      <c r="S39" s="68">
        <v>6</v>
      </c>
      <c r="T39" s="68">
        <v>11</v>
      </c>
      <c r="U39" s="68">
        <v>33062</v>
      </c>
      <c r="V39" s="68">
        <v>5</v>
      </c>
      <c r="W39" s="68">
        <v>9</v>
      </c>
      <c r="X39" s="68">
        <v>26437</v>
      </c>
      <c r="Y39" s="68">
        <v>1</v>
      </c>
      <c r="Z39" s="68">
        <v>2</v>
      </c>
      <c r="AA39" s="68">
        <v>6625</v>
      </c>
      <c r="AB39" s="70">
        <v>43525</v>
      </c>
      <c r="AD39" s="45" t="s">
        <v>475</v>
      </c>
      <c r="AE39" s="45" t="s">
        <v>480</v>
      </c>
      <c r="AF39" s="68" t="s">
        <v>481</v>
      </c>
      <c r="AG39" s="70">
        <v>43445</v>
      </c>
      <c r="AH39" s="68">
        <v>3</v>
      </c>
      <c r="AI39" s="68">
        <v>2</v>
      </c>
      <c r="AJ39" s="68">
        <v>6</v>
      </c>
      <c r="AK39" s="68">
        <v>13308</v>
      </c>
      <c r="AL39" s="68">
        <v>2</v>
      </c>
      <c r="AM39" s="68">
        <v>6</v>
      </c>
      <c r="AN39" s="68">
        <v>13308</v>
      </c>
      <c r="AO39" s="68">
        <v>0</v>
      </c>
      <c r="AP39" s="68">
        <v>0</v>
      </c>
      <c r="AQ39" s="68">
        <v>0</v>
      </c>
      <c r="AR39" s="70">
        <v>43525</v>
      </c>
      <c r="AT39" s="45" t="s">
        <v>488</v>
      </c>
      <c r="AU39" s="68" t="s">
        <v>490</v>
      </c>
      <c r="AV39" s="70">
        <v>43445</v>
      </c>
      <c r="AW39" s="68">
        <v>3</v>
      </c>
      <c r="AX39" s="68" t="s">
        <v>966</v>
      </c>
      <c r="AY39" s="68">
        <v>13</v>
      </c>
      <c r="AZ39" s="68">
        <v>31</v>
      </c>
      <c r="BA39" s="68">
        <v>79407</v>
      </c>
      <c r="BB39" s="68">
        <v>13</v>
      </c>
      <c r="BC39" s="68">
        <v>31</v>
      </c>
      <c r="BD39" s="68">
        <v>79407</v>
      </c>
      <c r="BE39" s="68">
        <v>0</v>
      </c>
      <c r="BF39" s="68">
        <v>0</v>
      </c>
      <c r="BG39" s="68">
        <v>0</v>
      </c>
      <c r="BH39" s="70">
        <v>43525</v>
      </c>
      <c r="BJ39" s="70">
        <v>43445</v>
      </c>
      <c r="BK39" s="68" t="s">
        <v>701</v>
      </c>
      <c r="BL39" s="68">
        <v>539</v>
      </c>
      <c r="BM39" s="68">
        <v>1908</v>
      </c>
      <c r="BN39" s="68">
        <v>5494675</v>
      </c>
      <c r="BO39" s="68">
        <v>458</v>
      </c>
      <c r="BP39" s="68">
        <v>1550</v>
      </c>
      <c r="BQ39" s="68">
        <v>4484603</v>
      </c>
      <c r="BR39" s="68">
        <v>93</v>
      </c>
      <c r="BS39" s="68">
        <v>358</v>
      </c>
      <c r="BT39" s="68">
        <v>1010072</v>
      </c>
      <c r="BU39" s="70">
        <v>43525</v>
      </c>
      <c r="BW39" t="s">
        <v>690</v>
      </c>
      <c r="BX39" t="s">
        <v>779</v>
      </c>
    </row>
    <row r="40" spans="17:76" x14ac:dyDescent="0.15">
      <c r="Q40" s="68">
        <v>706</v>
      </c>
      <c r="R40" s="70">
        <v>43445</v>
      </c>
      <c r="S40" s="68">
        <v>29</v>
      </c>
      <c r="T40" s="68">
        <v>56</v>
      </c>
      <c r="U40" s="68">
        <v>126546</v>
      </c>
      <c r="V40" s="68">
        <v>0</v>
      </c>
      <c r="W40" s="68">
        <v>0</v>
      </c>
      <c r="X40" s="68">
        <v>0</v>
      </c>
      <c r="Y40" s="68">
        <v>29</v>
      </c>
      <c r="Z40" s="68">
        <v>56</v>
      </c>
      <c r="AA40" s="68">
        <v>126546</v>
      </c>
      <c r="AB40" s="70">
        <v>43525</v>
      </c>
      <c r="AD40" s="45" t="s">
        <v>475</v>
      </c>
      <c r="AE40" s="45" t="s">
        <v>484</v>
      </c>
      <c r="AF40" s="68" t="s">
        <v>485</v>
      </c>
      <c r="AG40" s="70">
        <v>43445</v>
      </c>
      <c r="AH40" s="68">
        <v>3</v>
      </c>
      <c r="AI40" s="68">
        <v>1</v>
      </c>
      <c r="AJ40" s="68">
        <v>2</v>
      </c>
      <c r="AK40" s="68">
        <v>2953</v>
      </c>
      <c r="AL40" s="68">
        <v>0</v>
      </c>
      <c r="AM40" s="68">
        <v>0</v>
      </c>
      <c r="AN40" s="68">
        <v>0</v>
      </c>
      <c r="AO40" s="68">
        <v>1</v>
      </c>
      <c r="AP40" s="68">
        <v>2</v>
      </c>
      <c r="AQ40" s="68">
        <v>2953</v>
      </c>
      <c r="AR40" s="70">
        <v>43525</v>
      </c>
      <c r="AT40" s="45" t="s">
        <v>145</v>
      </c>
      <c r="AU40" s="68" t="s">
        <v>885</v>
      </c>
      <c r="AV40" s="70">
        <v>43445</v>
      </c>
      <c r="AW40" s="68">
        <v>2</v>
      </c>
      <c r="AX40" s="68" t="s">
        <v>967</v>
      </c>
      <c r="AY40" s="68">
        <v>1</v>
      </c>
      <c r="AZ40" s="68">
        <v>1</v>
      </c>
      <c r="BA40" s="68">
        <v>13000</v>
      </c>
      <c r="BB40" s="68">
        <v>1</v>
      </c>
      <c r="BC40" s="68">
        <v>1</v>
      </c>
      <c r="BD40" s="68">
        <v>13000</v>
      </c>
      <c r="BE40" s="68">
        <v>0</v>
      </c>
      <c r="BF40" s="68">
        <v>0</v>
      </c>
      <c r="BG40" s="68">
        <v>0</v>
      </c>
      <c r="BH40" s="70">
        <v>43525</v>
      </c>
      <c r="BJ40" s="70">
        <v>43445</v>
      </c>
      <c r="BK40" s="68" t="s">
        <v>702</v>
      </c>
      <c r="BL40" s="68">
        <v>324</v>
      </c>
      <c r="BM40" s="68">
        <v>1002</v>
      </c>
      <c r="BN40" s="68">
        <v>3125542</v>
      </c>
      <c r="BO40" s="68">
        <v>281</v>
      </c>
      <c r="BP40" s="68">
        <v>835</v>
      </c>
      <c r="BQ40" s="68">
        <v>2618526</v>
      </c>
      <c r="BR40" s="68">
        <v>45</v>
      </c>
      <c r="BS40" s="68">
        <v>167</v>
      </c>
      <c r="BT40" s="68">
        <v>507016</v>
      </c>
      <c r="BU40" s="70">
        <v>43525</v>
      </c>
      <c r="BW40" t="s">
        <v>691</v>
      </c>
      <c r="BX40" t="s">
        <v>780</v>
      </c>
    </row>
    <row r="41" spans="17:76" x14ac:dyDescent="0.15">
      <c r="Q41" s="68">
        <v>706</v>
      </c>
      <c r="R41" s="70">
        <v>43495</v>
      </c>
      <c r="S41" s="68">
        <v>1</v>
      </c>
      <c r="T41" s="68">
        <v>1</v>
      </c>
      <c r="U41" s="68">
        <v>8500</v>
      </c>
      <c r="V41" s="68">
        <v>0</v>
      </c>
      <c r="W41" s="68">
        <v>0</v>
      </c>
      <c r="X41" s="68">
        <v>0</v>
      </c>
      <c r="Y41" s="68">
        <v>1</v>
      </c>
      <c r="Z41" s="68">
        <v>1</v>
      </c>
      <c r="AA41" s="68">
        <v>8500</v>
      </c>
      <c r="AB41" s="70">
        <v>43525</v>
      </c>
      <c r="AD41" s="45" t="s">
        <v>906</v>
      </c>
      <c r="AE41" s="45" t="s">
        <v>907</v>
      </c>
      <c r="AF41" s="68" t="s">
        <v>862</v>
      </c>
      <c r="AG41" s="70">
        <v>43495</v>
      </c>
      <c r="AH41" s="68">
        <v>3</v>
      </c>
      <c r="AI41" s="68">
        <v>5</v>
      </c>
      <c r="AJ41" s="68">
        <v>19</v>
      </c>
      <c r="AK41" s="68">
        <v>90925</v>
      </c>
      <c r="AL41" s="68">
        <v>4</v>
      </c>
      <c r="AM41" s="68">
        <v>13</v>
      </c>
      <c r="AN41" s="68">
        <v>69924</v>
      </c>
      <c r="AO41" s="68">
        <v>1</v>
      </c>
      <c r="AP41" s="68">
        <v>6</v>
      </c>
      <c r="AQ41" s="68">
        <v>21001</v>
      </c>
      <c r="AR41" s="70">
        <v>43525</v>
      </c>
      <c r="AT41" s="45" t="s">
        <v>534</v>
      </c>
      <c r="AU41" s="68" t="s">
        <v>536</v>
      </c>
      <c r="AV41" s="70">
        <v>43445</v>
      </c>
      <c r="AW41" s="68">
        <v>3</v>
      </c>
      <c r="AX41" s="68" t="s">
        <v>966</v>
      </c>
      <c r="AY41" s="68">
        <v>1</v>
      </c>
      <c r="AZ41" s="68">
        <v>5</v>
      </c>
      <c r="BA41" s="68">
        <v>19002</v>
      </c>
      <c r="BB41" s="68">
        <v>1</v>
      </c>
      <c r="BC41" s="68">
        <v>5</v>
      </c>
      <c r="BD41" s="68">
        <v>19002</v>
      </c>
      <c r="BE41" s="68">
        <v>0</v>
      </c>
      <c r="BF41" s="68">
        <v>0</v>
      </c>
      <c r="BG41" s="68">
        <v>0</v>
      </c>
      <c r="BH41" s="70">
        <v>43525</v>
      </c>
      <c r="BJ41" s="70">
        <v>43445</v>
      </c>
      <c r="BK41" s="68" t="s">
        <v>703</v>
      </c>
      <c r="BL41" s="68">
        <v>40</v>
      </c>
      <c r="BM41" s="68">
        <v>143</v>
      </c>
      <c r="BN41" s="68">
        <v>466183</v>
      </c>
      <c r="BO41" s="68">
        <v>36</v>
      </c>
      <c r="BP41" s="68">
        <v>132</v>
      </c>
      <c r="BQ41" s="68">
        <v>429678</v>
      </c>
      <c r="BR41" s="68">
        <v>5</v>
      </c>
      <c r="BS41" s="68">
        <v>11</v>
      </c>
      <c r="BT41" s="68">
        <v>36505</v>
      </c>
      <c r="BU41" s="70">
        <v>43525</v>
      </c>
      <c r="BW41" t="s">
        <v>692</v>
      </c>
      <c r="BX41" t="s">
        <v>781</v>
      </c>
    </row>
    <row r="42" spans="17:76" x14ac:dyDescent="0.15">
      <c r="Q42" s="68">
        <v>712</v>
      </c>
      <c r="R42" s="70">
        <v>43445</v>
      </c>
      <c r="S42" s="68">
        <v>2</v>
      </c>
      <c r="T42" s="68">
        <v>2</v>
      </c>
      <c r="U42" s="68">
        <v>7500</v>
      </c>
      <c r="V42" s="68">
        <v>2</v>
      </c>
      <c r="W42" s="68">
        <v>2</v>
      </c>
      <c r="X42" s="68">
        <v>7500</v>
      </c>
      <c r="Y42" s="68">
        <v>0</v>
      </c>
      <c r="Z42" s="68">
        <v>0</v>
      </c>
      <c r="AA42" s="68">
        <v>0</v>
      </c>
      <c r="AB42" s="70">
        <v>43525</v>
      </c>
      <c r="AD42" s="45" t="s">
        <v>560</v>
      </c>
      <c r="AE42" s="45" t="s">
        <v>561</v>
      </c>
      <c r="AF42" s="68" t="s">
        <v>562</v>
      </c>
      <c r="AG42" s="70">
        <v>43445</v>
      </c>
      <c r="AH42" s="68">
        <v>3</v>
      </c>
      <c r="AI42" s="68">
        <v>3</v>
      </c>
      <c r="AJ42" s="68">
        <v>8</v>
      </c>
      <c r="AK42" s="68">
        <v>32250</v>
      </c>
      <c r="AL42" s="68">
        <v>3</v>
      </c>
      <c r="AM42" s="68">
        <v>8</v>
      </c>
      <c r="AN42" s="68">
        <v>32250</v>
      </c>
      <c r="AO42" s="68">
        <v>0</v>
      </c>
      <c r="AP42" s="68">
        <v>0</v>
      </c>
      <c r="AQ42" s="68">
        <v>0</v>
      </c>
      <c r="AR42" s="70">
        <v>43525</v>
      </c>
      <c r="AT42" s="45" t="s">
        <v>611</v>
      </c>
      <c r="AU42" s="68" t="s">
        <v>613</v>
      </c>
      <c r="AV42" s="70">
        <v>43445</v>
      </c>
      <c r="AW42" s="68">
        <v>3</v>
      </c>
      <c r="AX42" s="68" t="s">
        <v>966</v>
      </c>
      <c r="AY42" s="68">
        <v>14</v>
      </c>
      <c r="AZ42" s="68">
        <v>44</v>
      </c>
      <c r="BA42" s="68">
        <v>160583</v>
      </c>
      <c r="BB42" s="68">
        <v>13</v>
      </c>
      <c r="BC42" s="68">
        <v>42</v>
      </c>
      <c r="BD42" s="68">
        <v>155833</v>
      </c>
      <c r="BE42" s="68">
        <v>1</v>
      </c>
      <c r="BF42" s="68">
        <v>2</v>
      </c>
      <c r="BG42" s="68">
        <v>4750</v>
      </c>
      <c r="BH42" s="70">
        <v>43525</v>
      </c>
      <c r="BJ42" s="70">
        <v>43445</v>
      </c>
      <c r="BK42" s="68" t="s">
        <v>704</v>
      </c>
      <c r="BL42" s="68">
        <v>241</v>
      </c>
      <c r="BM42" s="68">
        <v>991</v>
      </c>
      <c r="BN42" s="68">
        <v>3187354</v>
      </c>
      <c r="BO42" s="68">
        <v>209</v>
      </c>
      <c r="BP42" s="68">
        <v>839</v>
      </c>
      <c r="BQ42" s="68">
        <v>2722410</v>
      </c>
      <c r="BR42" s="68">
        <v>35</v>
      </c>
      <c r="BS42" s="68">
        <v>152</v>
      </c>
      <c r="BT42" s="68">
        <v>464944</v>
      </c>
      <c r="BU42" s="70">
        <v>43525</v>
      </c>
      <c r="BW42" t="s">
        <v>782</v>
      </c>
      <c r="BX42" t="s">
        <v>783</v>
      </c>
    </row>
    <row r="43" spans="17:76" x14ac:dyDescent="0.15">
      <c r="Q43" s="68">
        <v>721</v>
      </c>
      <c r="R43" s="70">
        <v>43445</v>
      </c>
      <c r="S43" s="68">
        <v>8</v>
      </c>
      <c r="T43" s="68">
        <v>34</v>
      </c>
      <c r="U43" s="68">
        <v>105962</v>
      </c>
      <c r="V43" s="68">
        <v>1</v>
      </c>
      <c r="W43" s="68">
        <v>1</v>
      </c>
      <c r="X43" s="68">
        <v>2000</v>
      </c>
      <c r="Y43" s="68">
        <v>7</v>
      </c>
      <c r="Z43" s="68">
        <v>33</v>
      </c>
      <c r="AA43" s="68">
        <v>103962</v>
      </c>
      <c r="AB43" s="70">
        <v>43525</v>
      </c>
      <c r="AD43" s="45" t="s">
        <v>590</v>
      </c>
      <c r="AE43" s="45" t="s">
        <v>591</v>
      </c>
      <c r="AF43" s="68" t="s">
        <v>592</v>
      </c>
      <c r="AG43" s="70">
        <v>43445</v>
      </c>
      <c r="AH43" s="68">
        <v>2</v>
      </c>
      <c r="AI43" s="68">
        <v>3</v>
      </c>
      <c r="AJ43" s="68">
        <v>10</v>
      </c>
      <c r="AK43" s="68">
        <v>60320</v>
      </c>
      <c r="AL43" s="68">
        <v>3</v>
      </c>
      <c r="AM43" s="68">
        <v>10</v>
      </c>
      <c r="AN43" s="68">
        <v>60320</v>
      </c>
      <c r="AO43" s="68">
        <v>0</v>
      </c>
      <c r="AP43" s="68">
        <v>0</v>
      </c>
      <c r="AQ43" s="68">
        <v>0</v>
      </c>
      <c r="AR43" s="70">
        <v>43525</v>
      </c>
      <c r="AT43" s="45" t="s">
        <v>519</v>
      </c>
      <c r="AU43" s="68" t="s">
        <v>521</v>
      </c>
      <c r="AV43" s="70">
        <v>43445</v>
      </c>
      <c r="AW43" s="68">
        <v>3</v>
      </c>
      <c r="AX43" s="68" t="s">
        <v>966</v>
      </c>
      <c r="AY43" s="68">
        <v>5</v>
      </c>
      <c r="AZ43" s="68">
        <v>17</v>
      </c>
      <c r="BA43" s="68">
        <v>62265</v>
      </c>
      <c r="BB43" s="68">
        <v>5</v>
      </c>
      <c r="BC43" s="68">
        <v>17</v>
      </c>
      <c r="BD43" s="68">
        <v>62265</v>
      </c>
      <c r="BE43" s="68">
        <v>0</v>
      </c>
      <c r="BF43" s="68">
        <v>0</v>
      </c>
      <c r="BG43" s="68">
        <v>0</v>
      </c>
      <c r="BH43" s="70">
        <v>43525</v>
      </c>
      <c r="BJ43" s="70">
        <v>43445</v>
      </c>
      <c r="BK43" s="68" t="s">
        <v>705</v>
      </c>
      <c r="BL43" s="68">
        <v>412</v>
      </c>
      <c r="BM43" s="68">
        <v>1486</v>
      </c>
      <c r="BN43" s="68">
        <v>4321839</v>
      </c>
      <c r="BO43" s="68">
        <v>363</v>
      </c>
      <c r="BP43" s="68">
        <v>1343</v>
      </c>
      <c r="BQ43" s="68">
        <v>3883356</v>
      </c>
      <c r="BR43" s="68">
        <v>54</v>
      </c>
      <c r="BS43" s="68">
        <v>143</v>
      </c>
      <c r="BT43" s="68">
        <v>438483</v>
      </c>
      <c r="BU43" s="70">
        <v>43525</v>
      </c>
      <c r="BW43" t="s">
        <v>693</v>
      </c>
      <c r="BX43" t="s">
        <v>784</v>
      </c>
    </row>
    <row r="44" spans="17:76" x14ac:dyDescent="0.15">
      <c r="Q44" s="68">
        <v>725</v>
      </c>
      <c r="R44" s="70">
        <v>43445</v>
      </c>
      <c r="S44" s="68">
        <v>2</v>
      </c>
      <c r="T44" s="68">
        <v>13</v>
      </c>
      <c r="U44" s="68">
        <v>27472</v>
      </c>
      <c r="V44" s="68">
        <v>0</v>
      </c>
      <c r="W44" s="68">
        <v>0</v>
      </c>
      <c r="X44" s="68">
        <v>0</v>
      </c>
      <c r="Y44" s="68">
        <v>2</v>
      </c>
      <c r="Z44" s="68">
        <v>13</v>
      </c>
      <c r="AA44" s="68">
        <v>27472</v>
      </c>
      <c r="AB44" s="70">
        <v>43525</v>
      </c>
      <c r="AD44" s="45" t="s">
        <v>388</v>
      </c>
      <c r="AE44" s="45" t="s">
        <v>389</v>
      </c>
      <c r="AF44" s="68" t="s">
        <v>390</v>
      </c>
      <c r="AG44" s="70">
        <v>43445</v>
      </c>
      <c r="AH44" s="68">
        <v>3</v>
      </c>
      <c r="AI44" s="68">
        <v>1</v>
      </c>
      <c r="AJ44" s="68">
        <v>7</v>
      </c>
      <c r="AK44" s="68">
        <v>16144</v>
      </c>
      <c r="AL44" s="68">
        <v>1</v>
      </c>
      <c r="AM44" s="68">
        <v>7</v>
      </c>
      <c r="AN44" s="68">
        <v>16144</v>
      </c>
      <c r="AO44" s="68">
        <v>0</v>
      </c>
      <c r="AP44" s="68">
        <v>0</v>
      </c>
      <c r="AQ44" s="68">
        <v>0</v>
      </c>
      <c r="AR44" s="70">
        <v>43525</v>
      </c>
      <c r="AT44" s="45" t="s">
        <v>82</v>
      </c>
      <c r="AU44" s="68" t="s">
        <v>84</v>
      </c>
      <c r="AV44" s="70">
        <v>43445</v>
      </c>
      <c r="AW44" s="68">
        <v>2</v>
      </c>
      <c r="AX44" s="68" t="s">
        <v>966</v>
      </c>
      <c r="AY44" s="68">
        <v>36</v>
      </c>
      <c r="AZ44" s="68">
        <v>178</v>
      </c>
      <c r="BA44" s="68">
        <v>654499</v>
      </c>
      <c r="BB44" s="68">
        <v>35</v>
      </c>
      <c r="BC44" s="68">
        <v>170</v>
      </c>
      <c r="BD44" s="68">
        <v>627499</v>
      </c>
      <c r="BE44" s="68">
        <v>1</v>
      </c>
      <c r="BF44" s="68">
        <v>8</v>
      </c>
      <c r="BG44" s="68">
        <v>27000</v>
      </c>
      <c r="BH44" s="70">
        <v>43525</v>
      </c>
      <c r="BJ44" s="70">
        <v>43445</v>
      </c>
      <c r="BK44" s="68" t="s">
        <v>706</v>
      </c>
      <c r="BL44" s="68">
        <v>8</v>
      </c>
      <c r="BM44" s="68">
        <v>17</v>
      </c>
      <c r="BN44" s="68">
        <v>50035</v>
      </c>
      <c r="BO44" s="68">
        <v>8</v>
      </c>
      <c r="BP44" s="68">
        <v>17</v>
      </c>
      <c r="BQ44" s="68">
        <v>50035</v>
      </c>
      <c r="BR44" s="68">
        <v>0</v>
      </c>
      <c r="BS44" s="68">
        <v>0</v>
      </c>
      <c r="BT44" s="68">
        <v>0</v>
      </c>
      <c r="BU44" s="70">
        <v>43525</v>
      </c>
      <c r="BW44" t="s">
        <v>694</v>
      </c>
      <c r="BX44" t="s">
        <v>785</v>
      </c>
    </row>
    <row r="45" spans="17:76" x14ac:dyDescent="0.15">
      <c r="Q45" s="68">
        <v>725</v>
      </c>
      <c r="R45" s="70">
        <v>43495</v>
      </c>
      <c r="S45" s="68">
        <v>3</v>
      </c>
      <c r="T45" s="68">
        <v>9</v>
      </c>
      <c r="U45" s="68">
        <v>82180</v>
      </c>
      <c r="V45" s="68">
        <v>0</v>
      </c>
      <c r="W45" s="68">
        <v>0</v>
      </c>
      <c r="X45" s="68">
        <v>0</v>
      </c>
      <c r="Y45" s="68">
        <v>3</v>
      </c>
      <c r="Z45" s="68">
        <v>9</v>
      </c>
      <c r="AA45" s="68">
        <v>82180</v>
      </c>
      <c r="AB45" s="70">
        <v>43525</v>
      </c>
      <c r="AD45" s="45" t="s">
        <v>314</v>
      </c>
      <c r="AE45" s="45" t="s">
        <v>315</v>
      </c>
      <c r="AF45" s="68" t="s">
        <v>316</v>
      </c>
      <c r="AG45" s="70">
        <v>43445</v>
      </c>
      <c r="AH45" s="68">
        <v>3</v>
      </c>
      <c r="AI45" s="68">
        <v>30</v>
      </c>
      <c r="AJ45" s="68">
        <v>69</v>
      </c>
      <c r="AK45" s="68">
        <v>216267</v>
      </c>
      <c r="AL45" s="68">
        <v>26</v>
      </c>
      <c r="AM45" s="68">
        <v>59</v>
      </c>
      <c r="AN45" s="68">
        <v>187778</v>
      </c>
      <c r="AO45" s="68">
        <v>4</v>
      </c>
      <c r="AP45" s="68">
        <v>10</v>
      </c>
      <c r="AQ45" s="68">
        <v>28489</v>
      </c>
      <c r="AR45" s="70">
        <v>43525</v>
      </c>
      <c r="AT45" s="45" t="s">
        <v>910</v>
      </c>
      <c r="AU45" s="68" t="s">
        <v>886</v>
      </c>
      <c r="AV45" s="70">
        <v>43495</v>
      </c>
      <c r="AW45" s="68">
        <v>2</v>
      </c>
      <c r="AX45" s="68" t="s">
        <v>967</v>
      </c>
      <c r="AY45" s="68">
        <v>6</v>
      </c>
      <c r="AZ45" s="68">
        <v>20</v>
      </c>
      <c r="BA45" s="68">
        <v>217602</v>
      </c>
      <c r="BB45" s="68">
        <v>2</v>
      </c>
      <c r="BC45" s="68">
        <v>7</v>
      </c>
      <c r="BD45" s="68">
        <v>89922</v>
      </c>
      <c r="BE45" s="68">
        <v>4</v>
      </c>
      <c r="BF45" s="68">
        <v>13</v>
      </c>
      <c r="BG45" s="68">
        <v>127680</v>
      </c>
      <c r="BH45" s="70">
        <v>43525</v>
      </c>
      <c r="BJ45" s="70">
        <v>43445</v>
      </c>
      <c r="BK45" s="68" t="s">
        <v>707</v>
      </c>
      <c r="BL45" s="68">
        <v>6</v>
      </c>
      <c r="BM45" s="68">
        <v>25</v>
      </c>
      <c r="BN45" s="68">
        <v>115473</v>
      </c>
      <c r="BO45" s="68">
        <v>6</v>
      </c>
      <c r="BP45" s="68">
        <v>25</v>
      </c>
      <c r="BQ45" s="68">
        <v>115473</v>
      </c>
      <c r="BR45" s="68">
        <v>0</v>
      </c>
      <c r="BS45" s="68">
        <v>0</v>
      </c>
      <c r="BT45" s="68">
        <v>0</v>
      </c>
      <c r="BU45" s="70">
        <v>43525</v>
      </c>
      <c r="BW45" t="s">
        <v>786</v>
      </c>
      <c r="BX45" t="s">
        <v>787</v>
      </c>
    </row>
    <row r="46" spans="17:76" x14ac:dyDescent="0.15">
      <c r="Q46" s="68">
        <v>729</v>
      </c>
      <c r="R46" s="70">
        <v>43445</v>
      </c>
      <c r="S46" s="68">
        <v>2</v>
      </c>
      <c r="T46" s="68">
        <v>2</v>
      </c>
      <c r="U46" s="68">
        <v>5250</v>
      </c>
      <c r="V46" s="68">
        <v>0</v>
      </c>
      <c r="W46" s="68">
        <v>0</v>
      </c>
      <c r="X46" s="68">
        <v>0</v>
      </c>
      <c r="Y46" s="68">
        <v>2</v>
      </c>
      <c r="Z46" s="68">
        <v>2</v>
      </c>
      <c r="AA46" s="68">
        <v>5250</v>
      </c>
      <c r="AB46" s="70">
        <v>43525</v>
      </c>
      <c r="AD46" s="45" t="s">
        <v>908</v>
      </c>
      <c r="AE46" s="45" t="s">
        <v>909</v>
      </c>
      <c r="AF46" s="68" t="s">
        <v>863</v>
      </c>
      <c r="AG46" s="70">
        <v>43495</v>
      </c>
      <c r="AH46" s="68">
        <v>3</v>
      </c>
      <c r="AI46" s="68">
        <v>24</v>
      </c>
      <c r="AJ46" s="68">
        <v>44</v>
      </c>
      <c r="AK46" s="68">
        <v>165982</v>
      </c>
      <c r="AL46" s="68">
        <v>13</v>
      </c>
      <c r="AM46" s="68">
        <v>23</v>
      </c>
      <c r="AN46" s="68">
        <v>84941</v>
      </c>
      <c r="AO46" s="68">
        <v>11</v>
      </c>
      <c r="AP46" s="68">
        <v>21</v>
      </c>
      <c r="AQ46" s="68">
        <v>81041</v>
      </c>
      <c r="AR46" s="70">
        <v>43525</v>
      </c>
      <c r="AT46" s="45" t="s">
        <v>458</v>
      </c>
      <c r="AU46" s="68" t="s">
        <v>887</v>
      </c>
      <c r="AV46" s="70">
        <v>43445</v>
      </c>
      <c r="AW46" s="68">
        <v>3</v>
      </c>
      <c r="AX46" s="68" t="s">
        <v>967</v>
      </c>
      <c r="AY46" s="68">
        <v>1</v>
      </c>
      <c r="AZ46" s="68">
        <v>2</v>
      </c>
      <c r="BA46" s="68">
        <v>6474</v>
      </c>
      <c r="BB46" s="68">
        <v>1</v>
      </c>
      <c r="BC46" s="68">
        <v>2</v>
      </c>
      <c r="BD46" s="68">
        <v>6474</v>
      </c>
      <c r="BE46" s="68">
        <v>0</v>
      </c>
      <c r="BF46" s="68">
        <v>0</v>
      </c>
      <c r="BG46" s="68">
        <v>0</v>
      </c>
      <c r="BH46" s="70">
        <v>43525</v>
      </c>
      <c r="BJ46" s="70">
        <v>43445</v>
      </c>
      <c r="BK46" s="68" t="s">
        <v>708</v>
      </c>
      <c r="BL46" s="68">
        <v>97</v>
      </c>
      <c r="BM46" s="68">
        <v>284</v>
      </c>
      <c r="BN46" s="68">
        <v>817963</v>
      </c>
      <c r="BO46" s="68">
        <v>90</v>
      </c>
      <c r="BP46" s="68">
        <v>249</v>
      </c>
      <c r="BQ46" s="68">
        <v>736634</v>
      </c>
      <c r="BR46" s="68">
        <v>8</v>
      </c>
      <c r="BS46" s="68">
        <v>35</v>
      </c>
      <c r="BT46" s="68">
        <v>81329</v>
      </c>
      <c r="BU46" s="70">
        <v>43525</v>
      </c>
      <c r="BW46" t="s">
        <v>788</v>
      </c>
      <c r="BX46" t="s">
        <v>789</v>
      </c>
    </row>
    <row r="47" spans="17:76" x14ac:dyDescent="0.15">
      <c r="Q47" s="68">
        <v>731</v>
      </c>
      <c r="R47" s="70">
        <v>43445</v>
      </c>
      <c r="S47" s="68">
        <v>4</v>
      </c>
      <c r="T47" s="68">
        <v>12</v>
      </c>
      <c r="U47" s="68">
        <v>34051</v>
      </c>
      <c r="V47" s="68">
        <v>2</v>
      </c>
      <c r="W47" s="68">
        <v>8</v>
      </c>
      <c r="X47" s="68">
        <v>22822</v>
      </c>
      <c r="Y47" s="68">
        <v>2</v>
      </c>
      <c r="Z47" s="68">
        <v>4</v>
      </c>
      <c r="AA47" s="68">
        <v>11229</v>
      </c>
      <c r="AB47" s="70">
        <v>43525</v>
      </c>
      <c r="AD47" s="45" t="s">
        <v>537</v>
      </c>
      <c r="AE47" s="45" t="s">
        <v>538</v>
      </c>
      <c r="AF47" s="68" t="s">
        <v>539</v>
      </c>
      <c r="AG47" s="70">
        <v>43445</v>
      </c>
      <c r="AH47" s="68">
        <v>3</v>
      </c>
      <c r="AI47" s="68">
        <v>92</v>
      </c>
      <c r="AJ47" s="68">
        <v>227</v>
      </c>
      <c r="AK47" s="68">
        <v>783681</v>
      </c>
      <c r="AL47" s="68">
        <v>75</v>
      </c>
      <c r="AM47" s="68">
        <v>185</v>
      </c>
      <c r="AN47" s="68">
        <v>631286</v>
      </c>
      <c r="AO47" s="68">
        <v>18</v>
      </c>
      <c r="AP47" s="68">
        <v>42</v>
      </c>
      <c r="AQ47" s="68">
        <v>152395</v>
      </c>
      <c r="AR47" s="70">
        <v>43525</v>
      </c>
      <c r="AT47" s="45" t="s">
        <v>326</v>
      </c>
      <c r="AU47" s="68" t="s">
        <v>328</v>
      </c>
      <c r="AV47" s="70">
        <v>43445</v>
      </c>
      <c r="AW47" s="68">
        <v>3</v>
      </c>
      <c r="AX47" s="68" t="s">
        <v>966</v>
      </c>
      <c r="AY47" s="68">
        <v>21</v>
      </c>
      <c r="AZ47" s="68">
        <v>218</v>
      </c>
      <c r="BA47" s="68">
        <v>619488</v>
      </c>
      <c r="BB47" s="68">
        <v>15</v>
      </c>
      <c r="BC47" s="68">
        <v>144</v>
      </c>
      <c r="BD47" s="68">
        <v>425697</v>
      </c>
      <c r="BE47" s="68">
        <v>9</v>
      </c>
      <c r="BF47" s="68">
        <v>74</v>
      </c>
      <c r="BG47" s="68">
        <v>193791</v>
      </c>
      <c r="BH47" s="70">
        <v>43525</v>
      </c>
      <c r="BJ47" s="70">
        <v>43445</v>
      </c>
      <c r="BK47" s="68" t="s">
        <v>709</v>
      </c>
      <c r="BL47" s="68">
        <v>8</v>
      </c>
      <c r="BM47" s="68">
        <v>21</v>
      </c>
      <c r="BN47" s="68">
        <v>84754</v>
      </c>
      <c r="BO47" s="68">
        <v>7</v>
      </c>
      <c r="BP47" s="68">
        <v>17</v>
      </c>
      <c r="BQ47" s="68">
        <v>69120</v>
      </c>
      <c r="BR47" s="68">
        <v>1</v>
      </c>
      <c r="BS47" s="68">
        <v>4</v>
      </c>
      <c r="BT47" s="68">
        <v>15634</v>
      </c>
      <c r="BU47" s="70">
        <v>43525</v>
      </c>
      <c r="BW47" t="s">
        <v>695</v>
      </c>
      <c r="BX47" t="s">
        <v>790</v>
      </c>
    </row>
    <row r="48" spans="17:76" x14ac:dyDescent="0.15">
      <c r="Q48" s="68">
        <v>733</v>
      </c>
      <c r="R48" s="70">
        <v>43445</v>
      </c>
      <c r="S48" s="68">
        <v>3</v>
      </c>
      <c r="T48" s="68">
        <v>10</v>
      </c>
      <c r="U48" s="68">
        <v>11485</v>
      </c>
      <c r="V48" s="68">
        <v>0</v>
      </c>
      <c r="W48" s="68">
        <v>0</v>
      </c>
      <c r="X48" s="68">
        <v>0</v>
      </c>
      <c r="Y48" s="68">
        <v>3</v>
      </c>
      <c r="Z48" s="68">
        <v>10</v>
      </c>
      <c r="AA48" s="68">
        <v>11485</v>
      </c>
      <c r="AB48" s="70">
        <v>43525</v>
      </c>
      <c r="AD48" s="45" t="s">
        <v>491</v>
      </c>
      <c r="AE48" s="45" t="s">
        <v>492</v>
      </c>
      <c r="AF48" s="68" t="s">
        <v>493</v>
      </c>
      <c r="AG48" s="70">
        <v>43445</v>
      </c>
      <c r="AH48" s="68">
        <v>3</v>
      </c>
      <c r="AI48" s="68">
        <v>169</v>
      </c>
      <c r="AJ48" s="68">
        <v>370</v>
      </c>
      <c r="AK48" s="68">
        <v>1323579</v>
      </c>
      <c r="AL48" s="68">
        <v>142</v>
      </c>
      <c r="AM48" s="68">
        <v>307</v>
      </c>
      <c r="AN48" s="68">
        <v>1094233</v>
      </c>
      <c r="AO48" s="68">
        <v>27</v>
      </c>
      <c r="AP48" s="68">
        <v>63</v>
      </c>
      <c r="AQ48" s="68">
        <v>229346</v>
      </c>
      <c r="AR48" s="70">
        <v>43525</v>
      </c>
      <c r="AT48" s="45" t="s">
        <v>326</v>
      </c>
      <c r="AU48" s="68" t="s">
        <v>328</v>
      </c>
      <c r="AV48" s="70">
        <v>43445</v>
      </c>
      <c r="AW48" s="68">
        <v>3</v>
      </c>
      <c r="AX48" s="68" t="s">
        <v>968</v>
      </c>
      <c r="AY48" s="68">
        <v>29</v>
      </c>
      <c r="AZ48" s="68">
        <v>148</v>
      </c>
      <c r="BA48" s="68">
        <v>464963</v>
      </c>
      <c r="BB48" s="68">
        <v>26</v>
      </c>
      <c r="BC48" s="68">
        <v>106</v>
      </c>
      <c r="BD48" s="68">
        <v>333004</v>
      </c>
      <c r="BE48" s="68">
        <v>5</v>
      </c>
      <c r="BF48" s="68">
        <v>42</v>
      </c>
      <c r="BG48" s="68">
        <v>131959</v>
      </c>
      <c r="BH48" s="70">
        <v>43525</v>
      </c>
      <c r="BJ48" s="70">
        <v>43445</v>
      </c>
      <c r="BK48" s="68" t="s">
        <v>710</v>
      </c>
      <c r="BL48" s="68">
        <v>591</v>
      </c>
      <c r="BM48" s="68">
        <v>1921</v>
      </c>
      <c r="BN48" s="68">
        <v>6269965</v>
      </c>
      <c r="BO48" s="68">
        <v>495</v>
      </c>
      <c r="BP48" s="68">
        <v>1598</v>
      </c>
      <c r="BQ48" s="68">
        <v>5193361</v>
      </c>
      <c r="BR48" s="68">
        <v>101</v>
      </c>
      <c r="BS48" s="68">
        <v>323</v>
      </c>
      <c r="BT48" s="68">
        <v>1076604</v>
      </c>
      <c r="BU48" s="70">
        <v>43525</v>
      </c>
      <c r="BW48" t="s">
        <v>696</v>
      </c>
      <c r="BX48" t="s">
        <v>791</v>
      </c>
    </row>
    <row r="49" spans="17:76" x14ac:dyDescent="0.15">
      <c r="Q49" s="68">
        <v>734</v>
      </c>
      <c r="R49" s="70">
        <v>43445</v>
      </c>
      <c r="S49" s="68">
        <v>4</v>
      </c>
      <c r="T49" s="68">
        <v>13</v>
      </c>
      <c r="U49" s="68">
        <v>39136</v>
      </c>
      <c r="V49" s="68">
        <v>1</v>
      </c>
      <c r="W49" s="68">
        <v>7</v>
      </c>
      <c r="X49" s="68">
        <v>20251</v>
      </c>
      <c r="Y49" s="68">
        <v>4</v>
      </c>
      <c r="Z49" s="68">
        <v>6</v>
      </c>
      <c r="AA49" s="68">
        <v>18885</v>
      </c>
      <c r="AB49" s="70">
        <v>43525</v>
      </c>
      <c r="AD49" s="45" t="s">
        <v>236</v>
      </c>
      <c r="AE49" s="45" t="s">
        <v>237</v>
      </c>
      <c r="AF49" s="68" t="s">
        <v>238</v>
      </c>
      <c r="AG49" s="70">
        <v>43445</v>
      </c>
      <c r="AH49" s="68">
        <v>3</v>
      </c>
      <c r="AI49" s="68">
        <v>11</v>
      </c>
      <c r="AJ49" s="68">
        <v>40</v>
      </c>
      <c r="AK49" s="68">
        <v>100504</v>
      </c>
      <c r="AL49" s="68">
        <v>7</v>
      </c>
      <c r="AM49" s="68">
        <v>26</v>
      </c>
      <c r="AN49" s="68">
        <v>59717</v>
      </c>
      <c r="AO49" s="68">
        <v>4</v>
      </c>
      <c r="AP49" s="68">
        <v>14</v>
      </c>
      <c r="AQ49" s="68">
        <v>40787</v>
      </c>
      <c r="AR49" s="70">
        <v>43525</v>
      </c>
      <c r="AT49" s="45" t="s">
        <v>605</v>
      </c>
      <c r="AU49" s="68" t="s">
        <v>607</v>
      </c>
      <c r="AV49" s="70">
        <v>43445</v>
      </c>
      <c r="AW49" s="68">
        <v>3</v>
      </c>
      <c r="AX49" s="68" t="s">
        <v>966</v>
      </c>
      <c r="AY49" s="68">
        <v>21</v>
      </c>
      <c r="AZ49" s="68">
        <v>42</v>
      </c>
      <c r="BA49" s="68">
        <v>172959</v>
      </c>
      <c r="BB49" s="68">
        <v>18</v>
      </c>
      <c r="BC49" s="68">
        <v>36</v>
      </c>
      <c r="BD49" s="68">
        <v>144459</v>
      </c>
      <c r="BE49" s="68">
        <v>3</v>
      </c>
      <c r="BF49" s="68">
        <v>6</v>
      </c>
      <c r="BG49" s="68">
        <v>28500</v>
      </c>
      <c r="BH49" s="70">
        <v>43525</v>
      </c>
      <c r="BJ49" s="70">
        <v>43445</v>
      </c>
      <c r="BK49" s="68" t="s">
        <v>711</v>
      </c>
      <c r="BL49" s="68">
        <v>831</v>
      </c>
      <c r="BM49" s="68">
        <v>2715</v>
      </c>
      <c r="BN49" s="68">
        <v>8457503</v>
      </c>
      <c r="BO49" s="68">
        <v>730</v>
      </c>
      <c r="BP49" s="68">
        <v>2310</v>
      </c>
      <c r="BQ49" s="68">
        <v>7178375</v>
      </c>
      <c r="BR49" s="68">
        <v>115</v>
      </c>
      <c r="BS49" s="68">
        <v>405</v>
      </c>
      <c r="BT49" s="68">
        <v>1279128</v>
      </c>
      <c r="BU49" s="70">
        <v>43525</v>
      </c>
      <c r="BW49" t="s">
        <v>697</v>
      </c>
      <c r="BX49" t="s">
        <v>792</v>
      </c>
    </row>
    <row r="50" spans="17:76" x14ac:dyDescent="0.15">
      <c r="Q50" s="68">
        <v>736</v>
      </c>
      <c r="R50" s="70">
        <v>43445</v>
      </c>
      <c r="S50" s="68">
        <v>21</v>
      </c>
      <c r="T50" s="68">
        <v>62</v>
      </c>
      <c r="U50" s="68">
        <v>96311</v>
      </c>
      <c r="V50" s="68">
        <v>10</v>
      </c>
      <c r="W50" s="68">
        <v>25</v>
      </c>
      <c r="X50" s="68">
        <v>29496</v>
      </c>
      <c r="Y50" s="68">
        <v>11</v>
      </c>
      <c r="Z50" s="68">
        <v>37</v>
      </c>
      <c r="AA50" s="68">
        <v>66815</v>
      </c>
      <c r="AB50" s="70">
        <v>43525</v>
      </c>
      <c r="AD50" s="45" t="s">
        <v>488</v>
      </c>
      <c r="AE50" s="45" t="s">
        <v>489</v>
      </c>
      <c r="AF50" s="68" t="s">
        <v>490</v>
      </c>
      <c r="AG50" s="70">
        <v>43445</v>
      </c>
      <c r="AH50" s="68">
        <v>3</v>
      </c>
      <c r="AI50" s="68">
        <v>13</v>
      </c>
      <c r="AJ50" s="68">
        <v>31</v>
      </c>
      <c r="AK50" s="68">
        <v>79407</v>
      </c>
      <c r="AL50" s="68">
        <v>13</v>
      </c>
      <c r="AM50" s="68">
        <v>31</v>
      </c>
      <c r="AN50" s="68">
        <v>79407</v>
      </c>
      <c r="AO50" s="68">
        <v>0</v>
      </c>
      <c r="AP50" s="68">
        <v>0</v>
      </c>
      <c r="AQ50" s="68">
        <v>0</v>
      </c>
      <c r="AR50" s="70">
        <v>43525</v>
      </c>
      <c r="AT50" s="45" t="s">
        <v>575</v>
      </c>
      <c r="AU50" s="68" t="s">
        <v>577</v>
      </c>
      <c r="AV50" s="70">
        <v>43445</v>
      </c>
      <c r="AW50" s="68">
        <v>3</v>
      </c>
      <c r="AX50" s="68" t="s">
        <v>966</v>
      </c>
      <c r="AY50" s="68">
        <v>394</v>
      </c>
      <c r="AZ50" s="68">
        <v>1757</v>
      </c>
      <c r="BA50" s="68">
        <v>7015417</v>
      </c>
      <c r="BB50" s="68">
        <v>364</v>
      </c>
      <c r="BC50" s="68">
        <v>1615</v>
      </c>
      <c r="BD50" s="68">
        <v>6470400</v>
      </c>
      <c r="BE50" s="68">
        <v>34</v>
      </c>
      <c r="BF50" s="68">
        <v>142</v>
      </c>
      <c r="BG50" s="68">
        <v>545017</v>
      </c>
      <c r="BH50" s="70">
        <v>43525</v>
      </c>
      <c r="BJ50" s="70">
        <v>43445</v>
      </c>
      <c r="BK50" s="68" t="s">
        <v>712</v>
      </c>
      <c r="BL50" s="68">
        <v>39</v>
      </c>
      <c r="BM50" s="68">
        <v>137</v>
      </c>
      <c r="BN50" s="68">
        <v>632105</v>
      </c>
      <c r="BO50" s="68">
        <v>33</v>
      </c>
      <c r="BP50" s="68">
        <v>114</v>
      </c>
      <c r="BQ50" s="68">
        <v>559738</v>
      </c>
      <c r="BR50" s="68">
        <v>9</v>
      </c>
      <c r="BS50" s="68">
        <v>23</v>
      </c>
      <c r="BT50" s="68">
        <v>72367</v>
      </c>
      <c r="BU50" s="70">
        <v>43525</v>
      </c>
      <c r="BW50" t="s">
        <v>793</v>
      </c>
      <c r="BX50" t="s">
        <v>794</v>
      </c>
    </row>
    <row r="51" spans="17:76" x14ac:dyDescent="0.15">
      <c r="Q51" s="68">
        <v>737</v>
      </c>
      <c r="R51" s="70">
        <v>43445</v>
      </c>
      <c r="S51" s="68">
        <v>3</v>
      </c>
      <c r="T51" s="68">
        <v>4</v>
      </c>
      <c r="U51" s="68">
        <v>6363</v>
      </c>
      <c r="V51" s="68">
        <v>3</v>
      </c>
      <c r="W51" s="68">
        <v>4</v>
      </c>
      <c r="X51" s="68">
        <v>6363</v>
      </c>
      <c r="Y51" s="68">
        <v>0</v>
      </c>
      <c r="Z51" s="68">
        <v>0</v>
      </c>
      <c r="AA51" s="68">
        <v>0</v>
      </c>
      <c r="AB51" s="70">
        <v>43525</v>
      </c>
      <c r="AD51" s="45" t="s">
        <v>145</v>
      </c>
      <c r="AE51" s="45" t="s">
        <v>146</v>
      </c>
      <c r="AF51" s="68" t="s">
        <v>147</v>
      </c>
      <c r="AG51" s="70">
        <v>43445</v>
      </c>
      <c r="AH51" s="68">
        <v>2</v>
      </c>
      <c r="AI51" s="68">
        <v>1</v>
      </c>
      <c r="AJ51" s="68">
        <v>1</v>
      </c>
      <c r="AK51" s="68">
        <v>13000</v>
      </c>
      <c r="AL51" s="68">
        <v>1</v>
      </c>
      <c r="AM51" s="68">
        <v>1</v>
      </c>
      <c r="AN51" s="68">
        <v>13000</v>
      </c>
      <c r="AO51" s="68">
        <v>0</v>
      </c>
      <c r="AP51" s="68">
        <v>0</v>
      </c>
      <c r="AQ51" s="68">
        <v>0</v>
      </c>
      <c r="AR51" s="70">
        <v>43525</v>
      </c>
      <c r="AT51" s="45" t="s">
        <v>142</v>
      </c>
      <c r="AU51" s="68" t="s">
        <v>210</v>
      </c>
      <c r="AV51" s="70">
        <v>43445</v>
      </c>
      <c r="AW51" s="68">
        <v>3</v>
      </c>
      <c r="AX51" s="68" t="s">
        <v>967</v>
      </c>
      <c r="AY51" s="68">
        <v>1</v>
      </c>
      <c r="AZ51" s="68">
        <v>5</v>
      </c>
      <c r="BA51" s="68">
        <v>12032</v>
      </c>
      <c r="BB51" s="68">
        <v>1</v>
      </c>
      <c r="BC51" s="68">
        <v>3</v>
      </c>
      <c r="BD51" s="68">
        <v>8719</v>
      </c>
      <c r="BE51" s="68">
        <v>1</v>
      </c>
      <c r="BF51" s="68">
        <v>2</v>
      </c>
      <c r="BG51" s="68">
        <v>3313</v>
      </c>
      <c r="BH51" s="70">
        <v>43525</v>
      </c>
      <c r="BJ51" s="70">
        <v>43445</v>
      </c>
      <c r="BK51" s="68" t="s">
        <v>713</v>
      </c>
      <c r="BL51" s="68">
        <v>115</v>
      </c>
      <c r="BM51" s="68">
        <v>349</v>
      </c>
      <c r="BN51" s="68">
        <v>1205225</v>
      </c>
      <c r="BO51" s="68">
        <v>97</v>
      </c>
      <c r="BP51" s="68">
        <v>285</v>
      </c>
      <c r="BQ51" s="68">
        <v>984501</v>
      </c>
      <c r="BR51" s="68">
        <v>21</v>
      </c>
      <c r="BS51" s="68">
        <v>64</v>
      </c>
      <c r="BT51" s="68">
        <v>220724</v>
      </c>
      <c r="BU51" s="70">
        <v>43525</v>
      </c>
      <c r="BW51" t="s">
        <v>698</v>
      </c>
      <c r="BX51" t="s">
        <v>795</v>
      </c>
    </row>
    <row r="52" spans="17:76" x14ac:dyDescent="0.15">
      <c r="Q52" s="68">
        <v>742</v>
      </c>
      <c r="R52" s="70">
        <v>43445</v>
      </c>
      <c r="S52" s="68">
        <v>8</v>
      </c>
      <c r="T52" s="68">
        <v>34</v>
      </c>
      <c r="U52" s="68">
        <v>80662</v>
      </c>
      <c r="V52" s="68">
        <v>6</v>
      </c>
      <c r="W52" s="68">
        <v>30</v>
      </c>
      <c r="X52" s="68">
        <v>71328</v>
      </c>
      <c r="Y52" s="68">
        <v>2</v>
      </c>
      <c r="Z52" s="68">
        <v>4</v>
      </c>
      <c r="AA52" s="68">
        <v>9334</v>
      </c>
      <c r="AB52" s="70">
        <v>43525</v>
      </c>
      <c r="AD52" s="45" t="s">
        <v>534</v>
      </c>
      <c r="AE52" s="45" t="s">
        <v>535</v>
      </c>
      <c r="AF52" s="68" t="s">
        <v>536</v>
      </c>
      <c r="AG52" s="70">
        <v>43445</v>
      </c>
      <c r="AH52" s="68">
        <v>3</v>
      </c>
      <c r="AI52" s="68">
        <v>1</v>
      </c>
      <c r="AJ52" s="68">
        <v>5</v>
      </c>
      <c r="AK52" s="68">
        <v>19002</v>
      </c>
      <c r="AL52" s="68">
        <v>1</v>
      </c>
      <c r="AM52" s="68">
        <v>5</v>
      </c>
      <c r="AN52" s="68">
        <v>19002</v>
      </c>
      <c r="AO52" s="68">
        <v>0</v>
      </c>
      <c r="AP52" s="68">
        <v>0</v>
      </c>
      <c r="AQ52" s="68">
        <v>0</v>
      </c>
      <c r="AR52" s="70">
        <v>43525</v>
      </c>
      <c r="AT52" s="45" t="s">
        <v>208</v>
      </c>
      <c r="AU52" s="68" t="s">
        <v>210</v>
      </c>
      <c r="AV52" s="70">
        <v>43445</v>
      </c>
      <c r="AW52" s="68">
        <v>3</v>
      </c>
      <c r="AX52" s="68" t="s">
        <v>966</v>
      </c>
      <c r="AY52" s="68">
        <v>3</v>
      </c>
      <c r="AZ52" s="68">
        <v>24</v>
      </c>
      <c r="BA52" s="68">
        <v>58111</v>
      </c>
      <c r="BB52" s="68">
        <v>2</v>
      </c>
      <c r="BC52" s="68">
        <v>20</v>
      </c>
      <c r="BD52" s="68">
        <v>41611</v>
      </c>
      <c r="BE52" s="68">
        <v>1</v>
      </c>
      <c r="BF52" s="68">
        <v>4</v>
      </c>
      <c r="BG52" s="68">
        <v>16500</v>
      </c>
      <c r="BH52" s="70">
        <v>43525</v>
      </c>
      <c r="BJ52" s="70">
        <v>43445</v>
      </c>
      <c r="BK52" s="68" t="s">
        <v>715</v>
      </c>
      <c r="BL52" s="68">
        <v>5</v>
      </c>
      <c r="BM52" s="68">
        <v>13</v>
      </c>
      <c r="BN52" s="68">
        <v>34578</v>
      </c>
      <c r="BO52" s="68">
        <v>4</v>
      </c>
      <c r="BP52" s="68">
        <v>11</v>
      </c>
      <c r="BQ52" s="68">
        <v>32896</v>
      </c>
      <c r="BR52" s="68">
        <v>1</v>
      </c>
      <c r="BS52" s="68">
        <v>2</v>
      </c>
      <c r="BT52" s="68">
        <v>1682</v>
      </c>
      <c r="BU52" s="70">
        <v>43525</v>
      </c>
      <c r="BW52" t="s">
        <v>699</v>
      </c>
      <c r="BX52" t="s">
        <v>796</v>
      </c>
    </row>
    <row r="53" spans="17:76" x14ac:dyDescent="0.15">
      <c r="Q53" s="68">
        <v>746</v>
      </c>
      <c r="R53" s="70">
        <v>43445</v>
      </c>
      <c r="S53" s="68">
        <v>4</v>
      </c>
      <c r="T53" s="68">
        <v>5</v>
      </c>
      <c r="U53" s="68">
        <v>7886</v>
      </c>
      <c r="V53" s="68">
        <v>0</v>
      </c>
      <c r="W53" s="68">
        <v>0</v>
      </c>
      <c r="X53" s="68">
        <v>0</v>
      </c>
      <c r="Y53" s="68">
        <v>4</v>
      </c>
      <c r="Z53" s="68">
        <v>5</v>
      </c>
      <c r="AA53" s="68">
        <v>7886</v>
      </c>
      <c r="AB53" s="70">
        <v>43525</v>
      </c>
      <c r="AD53" s="45" t="s">
        <v>611</v>
      </c>
      <c r="AE53" s="45" t="s">
        <v>612</v>
      </c>
      <c r="AF53" s="68" t="s">
        <v>613</v>
      </c>
      <c r="AG53" s="70">
        <v>43445</v>
      </c>
      <c r="AH53" s="68">
        <v>3</v>
      </c>
      <c r="AI53" s="68">
        <v>14</v>
      </c>
      <c r="AJ53" s="68">
        <v>44</v>
      </c>
      <c r="AK53" s="68">
        <v>160583</v>
      </c>
      <c r="AL53" s="68">
        <v>13</v>
      </c>
      <c r="AM53" s="68">
        <v>42</v>
      </c>
      <c r="AN53" s="68">
        <v>155833</v>
      </c>
      <c r="AO53" s="68">
        <v>1</v>
      </c>
      <c r="AP53" s="68">
        <v>2</v>
      </c>
      <c r="AQ53" s="68">
        <v>4750</v>
      </c>
      <c r="AR53" s="70">
        <v>43525</v>
      </c>
      <c r="AT53" s="45" t="s">
        <v>229</v>
      </c>
      <c r="AU53" s="68" t="s">
        <v>210</v>
      </c>
      <c r="AV53" s="70">
        <v>43445</v>
      </c>
      <c r="AW53" s="68">
        <v>3</v>
      </c>
      <c r="AX53" s="68" t="s">
        <v>966</v>
      </c>
      <c r="AY53" s="68">
        <v>11</v>
      </c>
      <c r="AZ53" s="68">
        <v>58</v>
      </c>
      <c r="BA53" s="68">
        <v>215543</v>
      </c>
      <c r="BB53" s="68">
        <v>10</v>
      </c>
      <c r="BC53" s="68">
        <v>56</v>
      </c>
      <c r="BD53" s="68">
        <v>209209</v>
      </c>
      <c r="BE53" s="68">
        <v>1</v>
      </c>
      <c r="BF53" s="68">
        <v>2</v>
      </c>
      <c r="BG53" s="68">
        <v>6334</v>
      </c>
      <c r="BH53" s="70">
        <v>43525</v>
      </c>
      <c r="BJ53" s="70">
        <v>43445</v>
      </c>
      <c r="BK53" s="68" t="s">
        <v>716</v>
      </c>
      <c r="BL53" s="68">
        <v>160</v>
      </c>
      <c r="BM53" s="68">
        <v>599</v>
      </c>
      <c r="BN53" s="68">
        <v>1746052</v>
      </c>
      <c r="BO53" s="68">
        <v>135</v>
      </c>
      <c r="BP53" s="68">
        <v>501</v>
      </c>
      <c r="BQ53" s="68">
        <v>1473511</v>
      </c>
      <c r="BR53" s="68">
        <v>26</v>
      </c>
      <c r="BS53" s="68">
        <v>98</v>
      </c>
      <c r="BT53" s="68">
        <v>272541</v>
      </c>
      <c r="BU53" s="70">
        <v>43525</v>
      </c>
      <c r="BW53" t="s">
        <v>797</v>
      </c>
      <c r="BX53" t="s">
        <v>798</v>
      </c>
    </row>
    <row r="54" spans="17:76" x14ac:dyDescent="0.15">
      <c r="Q54" s="68">
        <v>747</v>
      </c>
      <c r="R54" s="70">
        <v>43445</v>
      </c>
      <c r="S54" s="68">
        <v>1</v>
      </c>
      <c r="T54" s="68">
        <v>2</v>
      </c>
      <c r="U54" s="68">
        <v>3313</v>
      </c>
      <c r="V54" s="68">
        <v>0</v>
      </c>
      <c r="W54" s="68">
        <v>0</v>
      </c>
      <c r="X54" s="68">
        <v>0</v>
      </c>
      <c r="Y54" s="68">
        <v>1</v>
      </c>
      <c r="Z54" s="68">
        <v>2</v>
      </c>
      <c r="AA54" s="68">
        <v>3313</v>
      </c>
      <c r="AB54" s="70">
        <v>43525</v>
      </c>
      <c r="AD54" s="45" t="s">
        <v>519</v>
      </c>
      <c r="AE54" s="45" t="s">
        <v>520</v>
      </c>
      <c r="AF54" s="68" t="s">
        <v>521</v>
      </c>
      <c r="AG54" s="70">
        <v>43445</v>
      </c>
      <c r="AH54" s="68">
        <v>3</v>
      </c>
      <c r="AI54" s="68">
        <v>5</v>
      </c>
      <c r="AJ54" s="68">
        <v>17</v>
      </c>
      <c r="AK54" s="68">
        <v>62265</v>
      </c>
      <c r="AL54" s="68">
        <v>5</v>
      </c>
      <c r="AM54" s="68">
        <v>17</v>
      </c>
      <c r="AN54" s="68">
        <v>62265</v>
      </c>
      <c r="AO54" s="68">
        <v>0</v>
      </c>
      <c r="AP54" s="68">
        <v>0</v>
      </c>
      <c r="AQ54" s="68">
        <v>0</v>
      </c>
      <c r="AR54" s="70">
        <v>43525</v>
      </c>
      <c r="AT54" s="45" t="s">
        <v>229</v>
      </c>
      <c r="AU54" s="68" t="s">
        <v>210</v>
      </c>
      <c r="AV54" s="70">
        <v>43445</v>
      </c>
      <c r="AW54" s="68">
        <v>3</v>
      </c>
      <c r="AX54" s="68" t="s">
        <v>968</v>
      </c>
      <c r="AY54" s="68">
        <v>1</v>
      </c>
      <c r="AZ54" s="68">
        <v>8</v>
      </c>
      <c r="BA54" s="68">
        <v>26934</v>
      </c>
      <c r="BB54" s="68">
        <v>1</v>
      </c>
      <c r="BC54" s="68">
        <v>8</v>
      </c>
      <c r="BD54" s="68">
        <v>26934</v>
      </c>
      <c r="BE54" s="68">
        <v>0</v>
      </c>
      <c r="BF54" s="68">
        <v>0</v>
      </c>
      <c r="BG54" s="68">
        <v>0</v>
      </c>
      <c r="BH54" s="70">
        <v>43525</v>
      </c>
      <c r="BJ54" s="70">
        <v>43445</v>
      </c>
      <c r="BK54" s="68" t="s">
        <v>717</v>
      </c>
      <c r="BL54" s="68">
        <v>139</v>
      </c>
      <c r="BM54" s="68">
        <v>420</v>
      </c>
      <c r="BN54" s="68">
        <v>1411452</v>
      </c>
      <c r="BO54" s="68">
        <v>124</v>
      </c>
      <c r="BP54" s="68">
        <v>365</v>
      </c>
      <c r="BQ54" s="68">
        <v>1223123</v>
      </c>
      <c r="BR54" s="68">
        <v>17</v>
      </c>
      <c r="BS54" s="68">
        <v>55</v>
      </c>
      <c r="BT54" s="68">
        <v>188329</v>
      </c>
      <c r="BU54" s="70">
        <v>43525</v>
      </c>
      <c r="BW54" t="s">
        <v>61</v>
      </c>
      <c r="BX54" t="s">
        <v>799</v>
      </c>
    </row>
    <row r="55" spans="17:76" x14ac:dyDescent="0.15">
      <c r="Q55" s="68">
        <v>748</v>
      </c>
      <c r="R55" s="70">
        <v>43445</v>
      </c>
      <c r="S55" s="68">
        <v>9</v>
      </c>
      <c r="T55" s="68">
        <v>59</v>
      </c>
      <c r="U55" s="68">
        <v>150456</v>
      </c>
      <c r="V55" s="68">
        <v>4</v>
      </c>
      <c r="W55" s="68">
        <v>32</v>
      </c>
      <c r="X55" s="68">
        <v>87576</v>
      </c>
      <c r="Y55" s="68">
        <v>5</v>
      </c>
      <c r="Z55" s="68">
        <v>27</v>
      </c>
      <c r="AA55" s="68">
        <v>62880</v>
      </c>
      <c r="AB55" s="70">
        <v>43525</v>
      </c>
      <c r="AD55" s="45" t="s">
        <v>82</v>
      </c>
      <c r="AE55" s="45" t="s">
        <v>83</v>
      </c>
      <c r="AF55" s="68" t="s">
        <v>84</v>
      </c>
      <c r="AG55" s="70">
        <v>43445</v>
      </c>
      <c r="AH55" s="68">
        <v>2</v>
      </c>
      <c r="AI55" s="68">
        <v>36</v>
      </c>
      <c r="AJ55" s="68">
        <v>178</v>
      </c>
      <c r="AK55" s="68">
        <v>654499</v>
      </c>
      <c r="AL55" s="68">
        <v>35</v>
      </c>
      <c r="AM55" s="68">
        <v>170</v>
      </c>
      <c r="AN55" s="68">
        <v>627499</v>
      </c>
      <c r="AO55" s="68">
        <v>1</v>
      </c>
      <c r="AP55" s="68">
        <v>8</v>
      </c>
      <c r="AQ55" s="68">
        <v>27000</v>
      </c>
      <c r="AR55" s="70">
        <v>43525</v>
      </c>
      <c r="AT55" s="45" t="s">
        <v>312</v>
      </c>
      <c r="AU55" s="68" t="s">
        <v>210</v>
      </c>
      <c r="AV55" s="70">
        <v>43445</v>
      </c>
      <c r="AW55" s="68">
        <v>3</v>
      </c>
      <c r="AX55" s="68" t="s">
        <v>966</v>
      </c>
      <c r="AY55" s="68">
        <v>6</v>
      </c>
      <c r="AZ55" s="68">
        <v>14</v>
      </c>
      <c r="BA55" s="68">
        <v>43278</v>
      </c>
      <c r="BB55" s="68">
        <v>6</v>
      </c>
      <c r="BC55" s="68">
        <v>14</v>
      </c>
      <c r="BD55" s="68">
        <v>43278</v>
      </c>
      <c r="BE55" s="68">
        <v>0</v>
      </c>
      <c r="BF55" s="68">
        <v>0</v>
      </c>
      <c r="BG55" s="68">
        <v>0</v>
      </c>
      <c r="BH55" s="70">
        <v>43525</v>
      </c>
      <c r="BJ55" s="70">
        <v>43445</v>
      </c>
      <c r="BK55" s="68" t="s">
        <v>718</v>
      </c>
      <c r="BL55" s="68">
        <v>36</v>
      </c>
      <c r="BM55" s="68">
        <v>117</v>
      </c>
      <c r="BN55" s="68">
        <v>443458</v>
      </c>
      <c r="BO55" s="68">
        <v>34</v>
      </c>
      <c r="BP55" s="68">
        <v>112</v>
      </c>
      <c r="BQ55" s="68">
        <v>434358</v>
      </c>
      <c r="BR55" s="68">
        <v>2</v>
      </c>
      <c r="BS55" s="68">
        <v>5</v>
      </c>
      <c r="BT55" s="68">
        <v>9100</v>
      </c>
      <c r="BU55" s="70">
        <v>43525</v>
      </c>
      <c r="BW55" t="s">
        <v>800</v>
      </c>
      <c r="BX55" t="s">
        <v>801</v>
      </c>
    </row>
    <row r="56" spans="17:76" x14ac:dyDescent="0.15">
      <c r="Q56" s="68">
        <v>755</v>
      </c>
      <c r="R56" s="70">
        <v>43445</v>
      </c>
      <c r="S56" s="68">
        <v>17</v>
      </c>
      <c r="T56" s="68">
        <v>39</v>
      </c>
      <c r="U56" s="68">
        <v>112753</v>
      </c>
      <c r="V56" s="68">
        <v>11</v>
      </c>
      <c r="W56" s="68">
        <v>26</v>
      </c>
      <c r="X56" s="68">
        <v>84889</v>
      </c>
      <c r="Y56" s="68">
        <v>6</v>
      </c>
      <c r="Z56" s="68">
        <v>13</v>
      </c>
      <c r="AA56" s="68">
        <v>27864</v>
      </c>
      <c r="AB56" s="70">
        <v>43525</v>
      </c>
      <c r="AD56" s="45" t="s">
        <v>910</v>
      </c>
      <c r="AE56" s="45" t="s">
        <v>911</v>
      </c>
      <c r="AF56" s="68" t="s">
        <v>864</v>
      </c>
      <c r="AG56" s="70">
        <v>43495</v>
      </c>
      <c r="AH56" s="68">
        <v>2</v>
      </c>
      <c r="AI56" s="68">
        <v>1</v>
      </c>
      <c r="AJ56" s="68">
        <v>3</v>
      </c>
      <c r="AK56" s="68">
        <v>37000</v>
      </c>
      <c r="AL56" s="68">
        <v>0</v>
      </c>
      <c r="AM56" s="68">
        <v>0</v>
      </c>
      <c r="AN56" s="68">
        <v>0</v>
      </c>
      <c r="AO56" s="68">
        <v>1</v>
      </c>
      <c r="AP56" s="68">
        <v>3</v>
      </c>
      <c r="AQ56" s="68">
        <v>37000</v>
      </c>
      <c r="AR56" s="70">
        <v>43525</v>
      </c>
      <c r="AT56" s="45" t="s">
        <v>626</v>
      </c>
      <c r="AU56" s="68" t="s">
        <v>628</v>
      </c>
      <c r="AV56" s="70">
        <v>43445</v>
      </c>
      <c r="AW56" s="68">
        <v>3</v>
      </c>
      <c r="AX56" s="68" t="s">
        <v>966</v>
      </c>
      <c r="AY56" s="68">
        <v>3</v>
      </c>
      <c r="AZ56" s="68">
        <v>7</v>
      </c>
      <c r="BA56" s="68">
        <v>23398</v>
      </c>
      <c r="BB56" s="68">
        <v>2</v>
      </c>
      <c r="BC56" s="68">
        <v>5</v>
      </c>
      <c r="BD56" s="68">
        <v>21314</v>
      </c>
      <c r="BE56" s="68">
        <v>1</v>
      </c>
      <c r="BF56" s="68">
        <v>2</v>
      </c>
      <c r="BG56" s="68">
        <v>2084</v>
      </c>
      <c r="BH56" s="70">
        <v>43525</v>
      </c>
      <c r="BJ56" s="70">
        <v>43445</v>
      </c>
      <c r="BK56" s="68" t="s">
        <v>719</v>
      </c>
      <c r="BL56" s="68">
        <v>7</v>
      </c>
      <c r="BM56" s="68">
        <v>26</v>
      </c>
      <c r="BN56" s="68">
        <v>91167</v>
      </c>
      <c r="BO56" s="68">
        <v>7</v>
      </c>
      <c r="BP56" s="68">
        <v>26</v>
      </c>
      <c r="BQ56" s="68">
        <v>91167</v>
      </c>
      <c r="BR56" s="68">
        <v>0</v>
      </c>
      <c r="BS56" s="68">
        <v>0</v>
      </c>
      <c r="BT56" s="68">
        <v>0</v>
      </c>
      <c r="BU56" s="70">
        <v>43525</v>
      </c>
      <c r="BW56" t="s">
        <v>802</v>
      </c>
      <c r="BX56" t="s">
        <v>803</v>
      </c>
    </row>
    <row r="57" spans="17:76" x14ac:dyDescent="0.15">
      <c r="Q57" s="68">
        <v>755</v>
      </c>
      <c r="R57" s="70">
        <v>43495</v>
      </c>
      <c r="S57" s="68">
        <v>1</v>
      </c>
      <c r="T57" s="68">
        <v>3</v>
      </c>
      <c r="U57" s="68">
        <v>37000</v>
      </c>
      <c r="V57" s="68">
        <v>0</v>
      </c>
      <c r="W57" s="68">
        <v>0</v>
      </c>
      <c r="X57" s="68">
        <v>0</v>
      </c>
      <c r="Y57" s="68">
        <v>1</v>
      </c>
      <c r="Z57" s="68">
        <v>3</v>
      </c>
      <c r="AA57" s="68">
        <v>37000</v>
      </c>
      <c r="AB57" s="70">
        <v>43525</v>
      </c>
      <c r="AD57" s="45" t="s">
        <v>910</v>
      </c>
      <c r="AE57" s="45" t="s">
        <v>912</v>
      </c>
      <c r="AF57" s="68" t="s">
        <v>865</v>
      </c>
      <c r="AG57" s="70">
        <v>43495</v>
      </c>
      <c r="AH57" s="68">
        <v>2</v>
      </c>
      <c r="AI57" s="68">
        <v>1</v>
      </c>
      <c r="AJ57" s="68">
        <v>4</v>
      </c>
      <c r="AK57" s="68">
        <v>41000</v>
      </c>
      <c r="AL57" s="68">
        <v>0</v>
      </c>
      <c r="AM57" s="68">
        <v>0</v>
      </c>
      <c r="AN57" s="68">
        <v>0</v>
      </c>
      <c r="AO57" s="68">
        <v>1</v>
      </c>
      <c r="AP57" s="68">
        <v>4</v>
      </c>
      <c r="AQ57" s="68">
        <v>41000</v>
      </c>
      <c r="AR57" s="70">
        <v>43525</v>
      </c>
      <c r="AT57" s="45" t="s">
        <v>359</v>
      </c>
      <c r="AU57" s="68" t="s">
        <v>361</v>
      </c>
      <c r="AV57" s="70">
        <v>43445</v>
      </c>
      <c r="AW57" s="68">
        <v>3</v>
      </c>
      <c r="AX57" s="68" t="s">
        <v>966</v>
      </c>
      <c r="AY57" s="68">
        <v>688</v>
      </c>
      <c r="AZ57" s="68">
        <v>1785</v>
      </c>
      <c r="BA57" s="68">
        <v>7254144</v>
      </c>
      <c r="BB57" s="68">
        <v>645</v>
      </c>
      <c r="BC57" s="68">
        <v>1670</v>
      </c>
      <c r="BD57" s="68">
        <v>6767503</v>
      </c>
      <c r="BE57" s="68">
        <v>47</v>
      </c>
      <c r="BF57" s="68">
        <v>115</v>
      </c>
      <c r="BG57" s="68">
        <v>486641</v>
      </c>
      <c r="BH57" s="70">
        <v>43525</v>
      </c>
      <c r="BJ57" s="70">
        <v>43445</v>
      </c>
      <c r="BK57" s="68" t="s">
        <v>720</v>
      </c>
      <c r="BL57" s="68">
        <v>1</v>
      </c>
      <c r="BM57" s="68">
        <v>4</v>
      </c>
      <c r="BN57" s="68">
        <v>7363</v>
      </c>
      <c r="BO57" s="68">
        <v>0</v>
      </c>
      <c r="BP57" s="68">
        <v>0</v>
      </c>
      <c r="BQ57" s="68">
        <v>0</v>
      </c>
      <c r="BR57" s="68">
        <v>1</v>
      </c>
      <c r="BS57" s="68">
        <v>4</v>
      </c>
      <c r="BT57" s="68">
        <v>7363</v>
      </c>
      <c r="BU57" s="70">
        <v>43525</v>
      </c>
      <c r="BW57" t="s">
        <v>804</v>
      </c>
      <c r="BX57" t="s">
        <v>805</v>
      </c>
    </row>
    <row r="58" spans="17:76" x14ac:dyDescent="0.15">
      <c r="Q58" s="68">
        <v>800</v>
      </c>
      <c r="R58" s="70">
        <v>43445</v>
      </c>
      <c r="S58" s="68">
        <v>14</v>
      </c>
      <c r="T58" s="68">
        <v>18</v>
      </c>
      <c r="U58" s="68">
        <v>29289</v>
      </c>
      <c r="V58" s="68">
        <v>0</v>
      </c>
      <c r="W58" s="68">
        <v>0</v>
      </c>
      <c r="X58" s="68">
        <v>0</v>
      </c>
      <c r="Y58" s="68">
        <v>14</v>
      </c>
      <c r="Z58" s="68">
        <v>18</v>
      </c>
      <c r="AA58" s="68">
        <v>29289</v>
      </c>
      <c r="AB58" s="70">
        <v>43525</v>
      </c>
      <c r="AD58" s="45" t="s">
        <v>910</v>
      </c>
      <c r="AE58" s="45" t="s">
        <v>913</v>
      </c>
      <c r="AF58" s="68" t="s">
        <v>866</v>
      </c>
      <c r="AG58" s="70">
        <v>43495</v>
      </c>
      <c r="AH58" s="68">
        <v>2</v>
      </c>
      <c r="AI58" s="68">
        <v>1</v>
      </c>
      <c r="AJ58" s="68">
        <v>2</v>
      </c>
      <c r="AK58" s="68">
        <v>9000</v>
      </c>
      <c r="AL58" s="68">
        <v>0</v>
      </c>
      <c r="AM58" s="68">
        <v>0</v>
      </c>
      <c r="AN58" s="68">
        <v>0</v>
      </c>
      <c r="AO58" s="68">
        <v>1</v>
      </c>
      <c r="AP58" s="68">
        <v>2</v>
      </c>
      <c r="AQ58" s="68">
        <v>9000</v>
      </c>
      <c r="AR58" s="70">
        <v>43525</v>
      </c>
      <c r="AT58" s="45" t="s">
        <v>353</v>
      </c>
      <c r="AU58" s="68" t="s">
        <v>888</v>
      </c>
      <c r="AV58" s="70">
        <v>43445</v>
      </c>
      <c r="AW58" s="68">
        <v>3</v>
      </c>
      <c r="AX58" s="68" t="s">
        <v>967</v>
      </c>
      <c r="AY58" s="68">
        <v>2</v>
      </c>
      <c r="AZ58" s="68">
        <v>7</v>
      </c>
      <c r="BA58" s="68">
        <v>26180</v>
      </c>
      <c r="BB58" s="68">
        <v>2</v>
      </c>
      <c r="BC58" s="68">
        <v>7</v>
      </c>
      <c r="BD58" s="68">
        <v>26180</v>
      </c>
      <c r="BE58" s="68">
        <v>0</v>
      </c>
      <c r="BF58" s="68">
        <v>0</v>
      </c>
      <c r="BG58" s="68">
        <v>0</v>
      </c>
      <c r="BH58" s="70">
        <v>43525</v>
      </c>
      <c r="BJ58" s="70">
        <v>43495</v>
      </c>
      <c r="BK58" s="68" t="s">
        <v>665</v>
      </c>
      <c r="BL58" s="68">
        <v>1</v>
      </c>
      <c r="BM58" s="68">
        <v>2</v>
      </c>
      <c r="BN58" s="68">
        <v>9500</v>
      </c>
      <c r="BO58" s="68">
        <v>0</v>
      </c>
      <c r="BP58" s="68">
        <v>0</v>
      </c>
      <c r="BQ58" s="68">
        <v>0</v>
      </c>
      <c r="BR58" s="68">
        <v>1</v>
      </c>
      <c r="BS58" s="68">
        <v>2</v>
      </c>
      <c r="BT58" s="68">
        <v>9500</v>
      </c>
      <c r="BU58" s="70">
        <v>43525</v>
      </c>
      <c r="BW58" t="s">
        <v>806</v>
      </c>
      <c r="BX58" t="s">
        <v>807</v>
      </c>
    </row>
    <row r="59" spans="17:76" x14ac:dyDescent="0.15">
      <c r="Q59" s="68">
        <v>927</v>
      </c>
      <c r="R59" s="70">
        <v>43445</v>
      </c>
      <c r="S59" s="68">
        <v>1</v>
      </c>
      <c r="T59" s="68">
        <v>2</v>
      </c>
      <c r="U59" s="68">
        <v>5465</v>
      </c>
      <c r="V59" s="68">
        <v>0</v>
      </c>
      <c r="W59" s="68">
        <v>0</v>
      </c>
      <c r="X59" s="68">
        <v>0</v>
      </c>
      <c r="Y59" s="68">
        <v>1</v>
      </c>
      <c r="Z59" s="68">
        <v>2</v>
      </c>
      <c r="AA59" s="68">
        <v>5465</v>
      </c>
      <c r="AB59" s="70">
        <v>43525</v>
      </c>
      <c r="AD59" s="45" t="s">
        <v>910</v>
      </c>
      <c r="AE59" s="45" t="s">
        <v>914</v>
      </c>
      <c r="AF59" s="68" t="s">
        <v>867</v>
      </c>
      <c r="AG59" s="70">
        <v>43495</v>
      </c>
      <c r="AH59" s="68">
        <v>2</v>
      </c>
      <c r="AI59" s="68">
        <v>1</v>
      </c>
      <c r="AJ59" s="68">
        <v>4</v>
      </c>
      <c r="AK59" s="68">
        <v>40680</v>
      </c>
      <c r="AL59" s="68">
        <v>0</v>
      </c>
      <c r="AM59" s="68">
        <v>0</v>
      </c>
      <c r="AN59" s="68">
        <v>0</v>
      </c>
      <c r="AO59" s="68">
        <v>1</v>
      </c>
      <c r="AP59" s="68">
        <v>4</v>
      </c>
      <c r="AQ59" s="68">
        <v>40680</v>
      </c>
      <c r="AR59" s="70">
        <v>43525</v>
      </c>
      <c r="AT59" s="45" t="s">
        <v>382</v>
      </c>
      <c r="AU59" s="68" t="s">
        <v>384</v>
      </c>
      <c r="AV59" s="70">
        <v>43445</v>
      </c>
      <c r="AW59" s="68">
        <v>3</v>
      </c>
      <c r="AX59" s="68" t="s">
        <v>966</v>
      </c>
      <c r="AY59" s="68">
        <v>12</v>
      </c>
      <c r="AZ59" s="68">
        <v>33</v>
      </c>
      <c r="BA59" s="68">
        <v>115012</v>
      </c>
      <c r="BB59" s="68">
        <v>10</v>
      </c>
      <c r="BC59" s="68">
        <v>30</v>
      </c>
      <c r="BD59" s="68">
        <v>107637</v>
      </c>
      <c r="BE59" s="68">
        <v>2</v>
      </c>
      <c r="BF59" s="68">
        <v>3</v>
      </c>
      <c r="BG59" s="68">
        <v>7375</v>
      </c>
      <c r="BH59" s="70">
        <v>43525</v>
      </c>
      <c r="BJ59" s="70">
        <v>43495</v>
      </c>
      <c r="BK59" s="68" t="s">
        <v>670</v>
      </c>
      <c r="BL59" s="68">
        <v>56</v>
      </c>
      <c r="BM59" s="68">
        <v>113</v>
      </c>
      <c r="BN59" s="68">
        <v>404350</v>
      </c>
      <c r="BO59" s="68">
        <v>21</v>
      </c>
      <c r="BP59" s="68">
        <v>39</v>
      </c>
      <c r="BQ59" s="68">
        <v>141378</v>
      </c>
      <c r="BR59" s="68">
        <v>35</v>
      </c>
      <c r="BS59" s="68">
        <v>74</v>
      </c>
      <c r="BT59" s="68">
        <v>262972</v>
      </c>
      <c r="BU59" s="70">
        <v>43525</v>
      </c>
      <c r="BW59" t="s">
        <v>700</v>
      </c>
      <c r="BX59" t="s">
        <v>808</v>
      </c>
    </row>
    <row r="60" spans="17:76" x14ac:dyDescent="0.15">
      <c r="Q60" s="68">
        <v>951</v>
      </c>
      <c r="R60" s="70">
        <v>43445</v>
      </c>
      <c r="S60" s="68">
        <v>46</v>
      </c>
      <c r="T60" s="68">
        <v>131</v>
      </c>
      <c r="U60" s="68">
        <v>314720</v>
      </c>
      <c r="V60" s="68">
        <v>43</v>
      </c>
      <c r="W60" s="68">
        <v>125</v>
      </c>
      <c r="X60" s="68">
        <v>299784</v>
      </c>
      <c r="Y60" s="68">
        <v>4</v>
      </c>
      <c r="Z60" s="68">
        <v>6</v>
      </c>
      <c r="AA60" s="68">
        <v>14936</v>
      </c>
      <c r="AB60" s="70">
        <v>43525</v>
      </c>
      <c r="AD60" s="45" t="s">
        <v>910</v>
      </c>
      <c r="AE60" s="45" t="s">
        <v>915</v>
      </c>
      <c r="AF60" s="68" t="s">
        <v>868</v>
      </c>
      <c r="AG60" s="70">
        <v>43495</v>
      </c>
      <c r="AH60" s="68">
        <v>2</v>
      </c>
      <c r="AI60" s="68">
        <v>1</v>
      </c>
      <c r="AJ60" s="68">
        <v>2</v>
      </c>
      <c r="AK60" s="68">
        <v>33000</v>
      </c>
      <c r="AL60" s="68">
        <v>1</v>
      </c>
      <c r="AM60" s="68">
        <v>2</v>
      </c>
      <c r="AN60" s="68">
        <v>33000</v>
      </c>
      <c r="AO60" s="68">
        <v>0</v>
      </c>
      <c r="AP60" s="68">
        <v>0</v>
      </c>
      <c r="AQ60" s="68">
        <v>0</v>
      </c>
      <c r="AR60" s="70">
        <v>43525</v>
      </c>
      <c r="AT60" s="45" t="s">
        <v>233</v>
      </c>
      <c r="AU60" s="68" t="s">
        <v>889</v>
      </c>
      <c r="AV60" s="70">
        <v>43445</v>
      </c>
      <c r="AW60" s="68">
        <v>3</v>
      </c>
      <c r="AX60" s="68" t="s">
        <v>967</v>
      </c>
      <c r="AY60" s="68">
        <v>1</v>
      </c>
      <c r="AZ60" s="68">
        <v>1</v>
      </c>
      <c r="BA60" s="68">
        <v>4727</v>
      </c>
      <c r="BB60" s="68">
        <v>1</v>
      </c>
      <c r="BC60" s="68">
        <v>1</v>
      </c>
      <c r="BD60" s="68">
        <v>4727</v>
      </c>
      <c r="BE60" s="68">
        <v>0</v>
      </c>
      <c r="BF60" s="68">
        <v>0</v>
      </c>
      <c r="BG60" s="68">
        <v>0</v>
      </c>
      <c r="BH60" s="70">
        <v>43525</v>
      </c>
      <c r="BJ60" s="70">
        <v>43495</v>
      </c>
      <c r="BK60" s="68" t="s">
        <v>671</v>
      </c>
      <c r="BL60" s="68">
        <v>1</v>
      </c>
      <c r="BM60" s="68">
        <v>3</v>
      </c>
      <c r="BN60" s="68">
        <v>15701</v>
      </c>
      <c r="BO60" s="68">
        <v>0</v>
      </c>
      <c r="BP60" s="68">
        <v>0</v>
      </c>
      <c r="BQ60" s="68">
        <v>0</v>
      </c>
      <c r="BR60" s="68">
        <v>1</v>
      </c>
      <c r="BS60" s="68">
        <v>3</v>
      </c>
      <c r="BT60" s="68">
        <v>15701</v>
      </c>
      <c r="BU60" s="70">
        <v>43525</v>
      </c>
      <c r="BW60" t="s">
        <v>701</v>
      </c>
      <c r="BX60" t="s">
        <v>809</v>
      </c>
    </row>
    <row r="61" spans="17:76" ht="15" x14ac:dyDescent="0.2">
      <c r="Q61" s="44"/>
      <c r="R61" s="69"/>
      <c r="S61" s="44"/>
      <c r="T61" s="44"/>
      <c r="U61" s="44"/>
      <c r="V61" s="44"/>
      <c r="W61" s="44"/>
      <c r="X61" s="44"/>
      <c r="Y61" s="44"/>
      <c r="Z61" s="44"/>
      <c r="AA61" s="44"/>
      <c r="AD61" s="45" t="s">
        <v>910</v>
      </c>
      <c r="AE61" s="45" t="s">
        <v>916</v>
      </c>
      <c r="AF61" s="68" t="s">
        <v>869</v>
      </c>
      <c r="AG61" s="70">
        <v>43495</v>
      </c>
      <c r="AH61" s="68">
        <v>2</v>
      </c>
      <c r="AI61" s="68">
        <v>1</v>
      </c>
      <c r="AJ61" s="68">
        <v>5</v>
      </c>
      <c r="AK61" s="68">
        <v>56922</v>
      </c>
      <c r="AL61" s="68">
        <v>1</v>
      </c>
      <c r="AM61" s="68">
        <v>5</v>
      </c>
      <c r="AN61" s="68">
        <v>56922</v>
      </c>
      <c r="AO61" s="68">
        <v>0</v>
      </c>
      <c r="AP61" s="68">
        <v>0</v>
      </c>
      <c r="AQ61" s="68">
        <v>0</v>
      </c>
      <c r="AR61" s="70">
        <v>43525</v>
      </c>
      <c r="AT61" s="45" t="s">
        <v>129</v>
      </c>
      <c r="AU61" s="68" t="s">
        <v>131</v>
      </c>
      <c r="AV61" s="70">
        <v>43445</v>
      </c>
      <c r="AW61" s="68">
        <v>3</v>
      </c>
      <c r="AX61" s="68" t="s">
        <v>966</v>
      </c>
      <c r="AY61" s="68">
        <v>68</v>
      </c>
      <c r="AZ61" s="68">
        <v>376</v>
      </c>
      <c r="BA61" s="68">
        <v>919077</v>
      </c>
      <c r="BB61" s="68">
        <v>64</v>
      </c>
      <c r="BC61" s="68">
        <v>355</v>
      </c>
      <c r="BD61" s="68">
        <v>878254</v>
      </c>
      <c r="BE61" s="68">
        <v>4</v>
      </c>
      <c r="BF61" s="68">
        <v>21</v>
      </c>
      <c r="BG61" s="68">
        <v>40823</v>
      </c>
      <c r="BH61" s="70">
        <v>43525</v>
      </c>
      <c r="BJ61" s="70">
        <v>43495</v>
      </c>
      <c r="BK61" s="68" t="s">
        <v>676</v>
      </c>
      <c r="BL61" s="68">
        <v>1</v>
      </c>
      <c r="BM61" s="68">
        <v>3</v>
      </c>
      <c r="BN61" s="68">
        <v>29700</v>
      </c>
      <c r="BO61" s="68">
        <v>1</v>
      </c>
      <c r="BP61" s="68">
        <v>3</v>
      </c>
      <c r="BQ61" s="68">
        <v>29700</v>
      </c>
      <c r="BR61" s="68">
        <v>0</v>
      </c>
      <c r="BS61" s="68">
        <v>0</v>
      </c>
      <c r="BT61" s="68">
        <v>0</v>
      </c>
      <c r="BU61" s="70">
        <v>43525</v>
      </c>
      <c r="BW61" t="s">
        <v>702</v>
      </c>
      <c r="BX61" t="s">
        <v>810</v>
      </c>
    </row>
    <row r="62" spans="17:76" ht="15" x14ac:dyDescent="0.2">
      <c r="Q62" s="44"/>
      <c r="R62" s="69"/>
      <c r="S62" s="44"/>
      <c r="T62" s="44"/>
      <c r="U62" s="44"/>
      <c r="V62" s="44"/>
      <c r="W62" s="44"/>
      <c r="X62" s="44"/>
      <c r="Y62" s="44"/>
      <c r="Z62" s="44"/>
      <c r="AA62" s="44"/>
      <c r="AD62" s="45" t="s">
        <v>326</v>
      </c>
      <c r="AE62" s="45" t="s">
        <v>331</v>
      </c>
      <c r="AF62" s="68" t="s">
        <v>332</v>
      </c>
      <c r="AG62" s="70">
        <v>43445</v>
      </c>
      <c r="AH62" s="68">
        <v>3</v>
      </c>
      <c r="AI62" s="68">
        <v>25</v>
      </c>
      <c r="AJ62" s="68">
        <v>68</v>
      </c>
      <c r="AK62" s="68">
        <v>197958</v>
      </c>
      <c r="AL62" s="68">
        <v>24</v>
      </c>
      <c r="AM62" s="68">
        <v>63</v>
      </c>
      <c r="AN62" s="68">
        <v>182842</v>
      </c>
      <c r="AO62" s="68">
        <v>1</v>
      </c>
      <c r="AP62" s="68">
        <v>5</v>
      </c>
      <c r="AQ62" s="68">
        <v>15116</v>
      </c>
      <c r="AR62" s="70">
        <v>43525</v>
      </c>
      <c r="AT62" s="45" t="s">
        <v>101</v>
      </c>
      <c r="AU62" s="68" t="s">
        <v>103</v>
      </c>
      <c r="AV62" s="70">
        <v>43445</v>
      </c>
      <c r="AW62" s="68">
        <v>3</v>
      </c>
      <c r="AX62" s="68" t="s">
        <v>966</v>
      </c>
      <c r="AY62" s="68">
        <v>233</v>
      </c>
      <c r="AZ62" s="68">
        <v>590</v>
      </c>
      <c r="BA62" s="68">
        <v>1625331</v>
      </c>
      <c r="BB62" s="68">
        <v>202</v>
      </c>
      <c r="BC62" s="68">
        <v>513</v>
      </c>
      <c r="BD62" s="68">
        <v>1427144</v>
      </c>
      <c r="BE62" s="68">
        <v>32</v>
      </c>
      <c r="BF62" s="68">
        <v>77</v>
      </c>
      <c r="BG62" s="68">
        <v>198187</v>
      </c>
      <c r="BH62" s="70">
        <v>43525</v>
      </c>
      <c r="BJ62" s="70">
        <v>43495</v>
      </c>
      <c r="BK62" s="68" t="s">
        <v>677</v>
      </c>
      <c r="BL62" s="68">
        <v>8</v>
      </c>
      <c r="BM62" s="68">
        <v>43</v>
      </c>
      <c r="BN62" s="68">
        <v>192916</v>
      </c>
      <c r="BO62" s="68">
        <v>4</v>
      </c>
      <c r="BP62" s="68">
        <v>20</v>
      </c>
      <c r="BQ62" s="68">
        <v>72976</v>
      </c>
      <c r="BR62" s="68">
        <v>4</v>
      </c>
      <c r="BS62" s="68">
        <v>23</v>
      </c>
      <c r="BT62" s="68">
        <v>119940</v>
      </c>
      <c r="BU62" s="70">
        <v>43525</v>
      </c>
      <c r="BW62" t="s">
        <v>703</v>
      </c>
      <c r="BX62" t="s">
        <v>811</v>
      </c>
    </row>
    <row r="63" spans="17:76" ht="15" x14ac:dyDescent="0.2">
      <c r="Q63" s="44"/>
      <c r="R63" s="69"/>
      <c r="S63" s="44"/>
      <c r="T63" s="44"/>
      <c r="U63" s="44"/>
      <c r="V63" s="44"/>
      <c r="W63" s="44"/>
      <c r="X63" s="44"/>
      <c r="Y63" s="44"/>
      <c r="Z63" s="44"/>
      <c r="AA63" s="44"/>
      <c r="AD63" s="45" t="s">
        <v>326</v>
      </c>
      <c r="AE63" s="45" t="s">
        <v>329</v>
      </c>
      <c r="AF63" s="68" t="s">
        <v>330</v>
      </c>
      <c r="AG63" s="70">
        <v>43445</v>
      </c>
      <c r="AH63" s="68">
        <v>3</v>
      </c>
      <c r="AI63" s="68">
        <v>8</v>
      </c>
      <c r="AJ63" s="68">
        <v>80</v>
      </c>
      <c r="AK63" s="68">
        <v>267005</v>
      </c>
      <c r="AL63" s="68">
        <v>6</v>
      </c>
      <c r="AM63" s="68">
        <v>43</v>
      </c>
      <c r="AN63" s="68">
        <v>150162</v>
      </c>
      <c r="AO63" s="68">
        <v>4</v>
      </c>
      <c r="AP63" s="68">
        <v>37</v>
      </c>
      <c r="AQ63" s="68">
        <v>116843</v>
      </c>
      <c r="AR63" s="70">
        <v>43525</v>
      </c>
      <c r="AT63" s="45" t="s">
        <v>199</v>
      </c>
      <c r="AU63" s="68" t="s">
        <v>103</v>
      </c>
      <c r="AV63" s="70">
        <v>43445</v>
      </c>
      <c r="AW63" s="68">
        <v>3</v>
      </c>
      <c r="AX63" s="68" t="s">
        <v>966</v>
      </c>
      <c r="AY63" s="68">
        <v>270</v>
      </c>
      <c r="AZ63" s="68">
        <v>593</v>
      </c>
      <c r="BA63" s="68">
        <v>1973636</v>
      </c>
      <c r="BB63" s="68">
        <v>226</v>
      </c>
      <c r="BC63" s="68">
        <v>484</v>
      </c>
      <c r="BD63" s="68">
        <v>1674253</v>
      </c>
      <c r="BE63" s="68">
        <v>45</v>
      </c>
      <c r="BF63" s="68">
        <v>109</v>
      </c>
      <c r="BG63" s="68">
        <v>299383</v>
      </c>
      <c r="BH63" s="70">
        <v>43525</v>
      </c>
      <c r="BJ63" s="70">
        <v>43495</v>
      </c>
      <c r="BK63" s="68" t="s">
        <v>681</v>
      </c>
      <c r="BL63" s="68">
        <v>1</v>
      </c>
      <c r="BM63" s="68">
        <v>2</v>
      </c>
      <c r="BN63" s="68">
        <v>5250</v>
      </c>
      <c r="BO63" s="68">
        <v>0</v>
      </c>
      <c r="BP63" s="68">
        <v>0</v>
      </c>
      <c r="BQ63" s="68">
        <v>0</v>
      </c>
      <c r="BR63" s="68">
        <v>1</v>
      </c>
      <c r="BS63" s="68">
        <v>2</v>
      </c>
      <c r="BT63" s="68">
        <v>5250</v>
      </c>
      <c r="BU63" s="70">
        <v>43525</v>
      </c>
      <c r="BW63" t="s">
        <v>812</v>
      </c>
      <c r="BX63" t="s">
        <v>813</v>
      </c>
    </row>
    <row r="64" spans="17:76" ht="15" x14ac:dyDescent="0.2">
      <c r="Q64" s="44"/>
      <c r="R64" s="69"/>
      <c r="S64" s="44"/>
      <c r="T64" s="44"/>
      <c r="U64" s="44"/>
      <c r="V64" s="44"/>
      <c r="W64" s="44"/>
      <c r="X64" s="44"/>
      <c r="Y64" s="44"/>
      <c r="Z64" s="44"/>
      <c r="AA64" s="44"/>
      <c r="AD64" s="45" t="s">
        <v>326</v>
      </c>
      <c r="AE64" s="45" t="s">
        <v>327</v>
      </c>
      <c r="AF64" s="68" t="s">
        <v>328</v>
      </c>
      <c r="AG64" s="70">
        <v>43445</v>
      </c>
      <c r="AH64" s="68">
        <v>3</v>
      </c>
      <c r="AI64" s="68">
        <v>21</v>
      </c>
      <c r="AJ64" s="68">
        <v>218</v>
      </c>
      <c r="AK64" s="68">
        <v>619488</v>
      </c>
      <c r="AL64" s="68">
        <v>15</v>
      </c>
      <c r="AM64" s="68">
        <v>144</v>
      </c>
      <c r="AN64" s="68">
        <v>425697</v>
      </c>
      <c r="AO64" s="68">
        <v>9</v>
      </c>
      <c r="AP64" s="68">
        <v>74</v>
      </c>
      <c r="AQ64" s="68">
        <v>193791</v>
      </c>
      <c r="AR64" s="70">
        <v>43525</v>
      </c>
      <c r="AT64" s="45" t="s">
        <v>223</v>
      </c>
      <c r="AU64" s="68" t="s">
        <v>103</v>
      </c>
      <c r="AV64" s="70">
        <v>43445</v>
      </c>
      <c r="AW64" s="68">
        <v>2</v>
      </c>
      <c r="AX64" s="68" t="s">
        <v>968</v>
      </c>
      <c r="AY64" s="68">
        <v>1</v>
      </c>
      <c r="AZ64" s="68">
        <v>2</v>
      </c>
      <c r="BA64" s="68">
        <v>9500</v>
      </c>
      <c r="BB64" s="68">
        <v>1</v>
      </c>
      <c r="BC64" s="68">
        <v>2</v>
      </c>
      <c r="BD64" s="68">
        <v>9500</v>
      </c>
      <c r="BE64" s="68">
        <v>0</v>
      </c>
      <c r="BF64" s="68">
        <v>0</v>
      </c>
      <c r="BG64" s="68">
        <v>0</v>
      </c>
      <c r="BH64" s="70">
        <v>43525</v>
      </c>
      <c r="BJ64" s="70">
        <v>43495</v>
      </c>
      <c r="BK64" s="68" t="s">
        <v>682</v>
      </c>
      <c r="BL64" s="68">
        <v>1</v>
      </c>
      <c r="BM64" s="68">
        <v>2</v>
      </c>
      <c r="BN64" s="68">
        <v>20488</v>
      </c>
      <c r="BO64" s="68">
        <v>0</v>
      </c>
      <c r="BP64" s="68">
        <v>0</v>
      </c>
      <c r="BQ64" s="68">
        <v>0</v>
      </c>
      <c r="BR64" s="68">
        <v>1</v>
      </c>
      <c r="BS64" s="68">
        <v>2</v>
      </c>
      <c r="BT64" s="68">
        <v>20488</v>
      </c>
      <c r="BU64" s="70">
        <v>43525</v>
      </c>
      <c r="BW64" t="s">
        <v>704</v>
      </c>
      <c r="BX64" t="s">
        <v>814</v>
      </c>
    </row>
    <row r="65" spans="30:76" x14ac:dyDescent="0.15">
      <c r="AD65" s="45" t="s">
        <v>605</v>
      </c>
      <c r="AE65" s="45" t="s">
        <v>606</v>
      </c>
      <c r="AF65" s="68" t="s">
        <v>607</v>
      </c>
      <c r="AG65" s="70">
        <v>43445</v>
      </c>
      <c r="AH65" s="68">
        <v>3</v>
      </c>
      <c r="AI65" s="68">
        <v>21</v>
      </c>
      <c r="AJ65" s="68">
        <v>42</v>
      </c>
      <c r="AK65" s="68">
        <v>172959</v>
      </c>
      <c r="AL65" s="68">
        <v>18</v>
      </c>
      <c r="AM65" s="68">
        <v>36</v>
      </c>
      <c r="AN65" s="68">
        <v>144459</v>
      </c>
      <c r="AO65" s="68">
        <v>3</v>
      </c>
      <c r="AP65" s="68">
        <v>6</v>
      </c>
      <c r="AQ65" s="68">
        <v>28500</v>
      </c>
      <c r="AR65" s="70">
        <v>43525</v>
      </c>
      <c r="AT65" s="45" t="s">
        <v>268</v>
      </c>
      <c r="AU65" s="68" t="s">
        <v>103</v>
      </c>
      <c r="AV65" s="70">
        <v>43445</v>
      </c>
      <c r="AW65" s="68">
        <v>3</v>
      </c>
      <c r="AX65" s="68" t="s">
        <v>966</v>
      </c>
      <c r="AY65" s="68">
        <v>56</v>
      </c>
      <c r="AZ65" s="68">
        <v>187</v>
      </c>
      <c r="BA65" s="68">
        <v>532949</v>
      </c>
      <c r="BB65" s="68">
        <v>52</v>
      </c>
      <c r="BC65" s="68">
        <v>169</v>
      </c>
      <c r="BD65" s="68">
        <v>475106</v>
      </c>
      <c r="BE65" s="68">
        <v>5</v>
      </c>
      <c r="BF65" s="68">
        <v>18</v>
      </c>
      <c r="BG65" s="68">
        <v>57843</v>
      </c>
      <c r="BH65" s="70">
        <v>43525</v>
      </c>
      <c r="BJ65" s="70">
        <v>43495</v>
      </c>
      <c r="BK65" s="68" t="s">
        <v>684</v>
      </c>
      <c r="BL65" s="68">
        <v>2</v>
      </c>
      <c r="BM65" s="68">
        <v>4</v>
      </c>
      <c r="BN65" s="68">
        <v>13662</v>
      </c>
      <c r="BO65" s="68">
        <v>1</v>
      </c>
      <c r="BP65" s="68">
        <v>2</v>
      </c>
      <c r="BQ65" s="68">
        <v>9500</v>
      </c>
      <c r="BR65" s="68">
        <v>1</v>
      </c>
      <c r="BS65" s="68">
        <v>2</v>
      </c>
      <c r="BT65" s="68">
        <v>4162</v>
      </c>
      <c r="BU65" s="70">
        <v>43525</v>
      </c>
      <c r="BW65" t="s">
        <v>705</v>
      </c>
      <c r="BX65" t="s">
        <v>815</v>
      </c>
    </row>
    <row r="66" spans="30:76" x14ac:dyDescent="0.15">
      <c r="AD66" s="45" t="s">
        <v>575</v>
      </c>
      <c r="AE66" s="45" t="s">
        <v>576</v>
      </c>
      <c r="AF66" s="68" t="s">
        <v>577</v>
      </c>
      <c r="AG66" s="70">
        <v>43445</v>
      </c>
      <c r="AH66" s="68">
        <v>3</v>
      </c>
      <c r="AI66" s="68">
        <v>394</v>
      </c>
      <c r="AJ66" s="68">
        <v>1757</v>
      </c>
      <c r="AK66" s="68">
        <v>7015417</v>
      </c>
      <c r="AL66" s="68">
        <v>358</v>
      </c>
      <c r="AM66" s="68">
        <v>1599</v>
      </c>
      <c r="AN66" s="68">
        <v>6409399</v>
      </c>
      <c r="AO66" s="68">
        <v>40</v>
      </c>
      <c r="AP66" s="68">
        <v>158</v>
      </c>
      <c r="AQ66" s="68">
        <v>606018</v>
      </c>
      <c r="AR66" s="70">
        <v>43525</v>
      </c>
      <c r="AT66" s="45" t="s">
        <v>270</v>
      </c>
      <c r="AU66" s="68" t="s">
        <v>103</v>
      </c>
      <c r="AV66" s="70">
        <v>43445</v>
      </c>
      <c r="AW66" s="68">
        <v>3</v>
      </c>
      <c r="AX66" s="68" t="s">
        <v>966</v>
      </c>
      <c r="AY66" s="68">
        <v>430</v>
      </c>
      <c r="AZ66" s="68">
        <v>977</v>
      </c>
      <c r="BA66" s="68">
        <v>3404252</v>
      </c>
      <c r="BB66" s="68">
        <v>386</v>
      </c>
      <c r="BC66" s="68">
        <v>857</v>
      </c>
      <c r="BD66" s="68">
        <v>3007518</v>
      </c>
      <c r="BE66" s="68">
        <v>45</v>
      </c>
      <c r="BF66" s="68">
        <v>120</v>
      </c>
      <c r="BG66" s="68">
        <v>396734</v>
      </c>
      <c r="BH66" s="70">
        <v>43525</v>
      </c>
      <c r="BJ66" s="70">
        <v>43495</v>
      </c>
      <c r="BK66" s="68" t="s">
        <v>685</v>
      </c>
      <c r="BL66" s="68">
        <v>2</v>
      </c>
      <c r="BM66" s="68">
        <v>13</v>
      </c>
      <c r="BN66" s="68">
        <v>66003</v>
      </c>
      <c r="BO66" s="68">
        <v>1</v>
      </c>
      <c r="BP66" s="68">
        <v>9</v>
      </c>
      <c r="BQ66" s="68">
        <v>48704</v>
      </c>
      <c r="BR66" s="68">
        <v>1</v>
      </c>
      <c r="BS66" s="68">
        <v>4</v>
      </c>
      <c r="BT66" s="68">
        <v>17299</v>
      </c>
      <c r="BU66" s="70">
        <v>43525</v>
      </c>
      <c r="BW66" t="s">
        <v>816</v>
      </c>
      <c r="BX66" t="s">
        <v>817</v>
      </c>
    </row>
    <row r="67" spans="30:76" x14ac:dyDescent="0.15">
      <c r="AD67" s="45" t="s">
        <v>208</v>
      </c>
      <c r="AE67" s="45" t="s">
        <v>209</v>
      </c>
      <c r="AF67" s="68" t="s">
        <v>210</v>
      </c>
      <c r="AG67" s="70">
        <v>43445</v>
      </c>
      <c r="AH67" s="68">
        <v>3</v>
      </c>
      <c r="AI67" s="68">
        <v>3</v>
      </c>
      <c r="AJ67" s="68">
        <v>24</v>
      </c>
      <c r="AK67" s="68">
        <v>58111</v>
      </c>
      <c r="AL67" s="68">
        <v>2</v>
      </c>
      <c r="AM67" s="68">
        <v>20</v>
      </c>
      <c r="AN67" s="68">
        <v>41611</v>
      </c>
      <c r="AO67" s="68">
        <v>1</v>
      </c>
      <c r="AP67" s="68">
        <v>4</v>
      </c>
      <c r="AQ67" s="68">
        <v>16500</v>
      </c>
      <c r="AR67" s="70">
        <v>43525</v>
      </c>
      <c r="AT67" s="45" t="s">
        <v>277</v>
      </c>
      <c r="AU67" s="68" t="s">
        <v>103</v>
      </c>
      <c r="AV67" s="70">
        <v>43445</v>
      </c>
      <c r="AW67" s="68">
        <v>3</v>
      </c>
      <c r="AX67" s="68" t="s">
        <v>966</v>
      </c>
      <c r="AY67" s="68">
        <v>234</v>
      </c>
      <c r="AZ67" s="68">
        <v>530</v>
      </c>
      <c r="BA67" s="68">
        <v>1640395</v>
      </c>
      <c r="BB67" s="68">
        <v>212</v>
      </c>
      <c r="BC67" s="68">
        <v>470</v>
      </c>
      <c r="BD67" s="68">
        <v>1461683</v>
      </c>
      <c r="BE67" s="68">
        <v>22</v>
      </c>
      <c r="BF67" s="68">
        <v>60</v>
      </c>
      <c r="BG67" s="68">
        <v>178712</v>
      </c>
      <c r="BH67" s="70">
        <v>43525</v>
      </c>
      <c r="BJ67" s="70">
        <v>43495</v>
      </c>
      <c r="BK67" s="68" t="s">
        <v>686</v>
      </c>
      <c r="BL67" s="68">
        <v>2</v>
      </c>
      <c r="BM67" s="68">
        <v>4</v>
      </c>
      <c r="BN67" s="68">
        <v>15000</v>
      </c>
      <c r="BO67" s="68">
        <v>0</v>
      </c>
      <c r="BP67" s="68">
        <v>0</v>
      </c>
      <c r="BQ67" s="68">
        <v>0</v>
      </c>
      <c r="BR67" s="68">
        <v>2</v>
      </c>
      <c r="BS67" s="68">
        <v>4</v>
      </c>
      <c r="BT67" s="68">
        <v>15000</v>
      </c>
      <c r="BU67" s="70">
        <v>43525</v>
      </c>
      <c r="BW67" t="s">
        <v>818</v>
      </c>
      <c r="BX67" t="s">
        <v>819</v>
      </c>
    </row>
    <row r="68" spans="30:76" x14ac:dyDescent="0.15">
      <c r="AD68" s="45" t="s">
        <v>229</v>
      </c>
      <c r="AE68" s="45" t="s">
        <v>230</v>
      </c>
      <c r="AF68" s="68" t="s">
        <v>210</v>
      </c>
      <c r="AG68" s="70">
        <v>43445</v>
      </c>
      <c r="AH68" s="68">
        <v>3</v>
      </c>
      <c r="AI68" s="68">
        <v>11</v>
      </c>
      <c r="AJ68" s="68">
        <v>58</v>
      </c>
      <c r="AK68" s="68">
        <v>215543</v>
      </c>
      <c r="AL68" s="68">
        <v>10</v>
      </c>
      <c r="AM68" s="68">
        <v>56</v>
      </c>
      <c r="AN68" s="68">
        <v>209209</v>
      </c>
      <c r="AO68" s="68">
        <v>1</v>
      </c>
      <c r="AP68" s="68">
        <v>2</v>
      </c>
      <c r="AQ68" s="68">
        <v>6334</v>
      </c>
      <c r="AR68" s="70">
        <v>43525</v>
      </c>
      <c r="AT68" s="45" t="s">
        <v>287</v>
      </c>
      <c r="AU68" s="68" t="s">
        <v>103</v>
      </c>
      <c r="AV68" s="70">
        <v>43445</v>
      </c>
      <c r="AW68" s="68">
        <v>2</v>
      </c>
      <c r="AX68" s="68" t="s">
        <v>966</v>
      </c>
      <c r="AY68" s="68">
        <v>3</v>
      </c>
      <c r="AZ68" s="68">
        <v>7</v>
      </c>
      <c r="BA68" s="68">
        <v>22115</v>
      </c>
      <c r="BB68" s="68">
        <v>2</v>
      </c>
      <c r="BC68" s="68">
        <v>6</v>
      </c>
      <c r="BD68" s="68">
        <v>15000</v>
      </c>
      <c r="BE68" s="68">
        <v>1</v>
      </c>
      <c r="BF68" s="68">
        <v>1</v>
      </c>
      <c r="BG68" s="68">
        <v>7115</v>
      </c>
      <c r="BH68" s="70">
        <v>43525</v>
      </c>
      <c r="BJ68" s="70">
        <v>43495</v>
      </c>
      <c r="BK68" s="68" t="s">
        <v>687</v>
      </c>
      <c r="BL68" s="68">
        <v>4</v>
      </c>
      <c r="BM68" s="68">
        <v>6</v>
      </c>
      <c r="BN68" s="68">
        <v>20415</v>
      </c>
      <c r="BO68" s="68">
        <v>2</v>
      </c>
      <c r="BP68" s="68">
        <v>3</v>
      </c>
      <c r="BQ68" s="68">
        <v>13127</v>
      </c>
      <c r="BR68" s="68">
        <v>2</v>
      </c>
      <c r="BS68" s="68">
        <v>3</v>
      </c>
      <c r="BT68" s="68">
        <v>7288</v>
      </c>
      <c r="BU68" s="70">
        <v>43525</v>
      </c>
      <c r="BW68" t="s">
        <v>820</v>
      </c>
      <c r="BX68" t="s">
        <v>821</v>
      </c>
    </row>
    <row r="69" spans="30:76" x14ac:dyDescent="0.15">
      <c r="AD69" s="45" t="s">
        <v>312</v>
      </c>
      <c r="AE69" s="45" t="s">
        <v>313</v>
      </c>
      <c r="AF69" s="68" t="s">
        <v>210</v>
      </c>
      <c r="AG69" s="70">
        <v>43445</v>
      </c>
      <c r="AH69" s="68">
        <v>3</v>
      </c>
      <c r="AI69" s="68">
        <v>6</v>
      </c>
      <c r="AJ69" s="68">
        <v>14</v>
      </c>
      <c r="AK69" s="68">
        <v>43278</v>
      </c>
      <c r="AL69" s="68">
        <v>6</v>
      </c>
      <c r="AM69" s="68">
        <v>14</v>
      </c>
      <c r="AN69" s="68">
        <v>43278</v>
      </c>
      <c r="AO69" s="68">
        <v>0</v>
      </c>
      <c r="AP69" s="68">
        <v>0</v>
      </c>
      <c r="AQ69" s="68">
        <v>0</v>
      </c>
      <c r="AR69" s="70">
        <v>43525</v>
      </c>
      <c r="AT69" s="45" t="s">
        <v>401</v>
      </c>
      <c r="AU69" s="68" t="s">
        <v>103</v>
      </c>
      <c r="AV69" s="70">
        <v>43445</v>
      </c>
      <c r="AW69" s="68">
        <v>3</v>
      </c>
      <c r="AX69" s="68" t="s">
        <v>966</v>
      </c>
      <c r="AY69" s="68">
        <v>3</v>
      </c>
      <c r="AZ69" s="68">
        <v>19</v>
      </c>
      <c r="BA69" s="68">
        <v>56650</v>
      </c>
      <c r="BB69" s="68">
        <v>3</v>
      </c>
      <c r="BC69" s="68">
        <v>19</v>
      </c>
      <c r="BD69" s="68">
        <v>56650</v>
      </c>
      <c r="BE69" s="68">
        <v>0</v>
      </c>
      <c r="BF69" s="68">
        <v>0</v>
      </c>
      <c r="BG69" s="68">
        <v>0</v>
      </c>
      <c r="BH69" s="70">
        <v>43525</v>
      </c>
      <c r="BJ69" s="70">
        <v>43495</v>
      </c>
      <c r="BK69" s="68" t="s">
        <v>688</v>
      </c>
      <c r="BL69" s="68">
        <v>1</v>
      </c>
      <c r="BM69" s="68">
        <v>6</v>
      </c>
      <c r="BN69" s="68">
        <v>24776</v>
      </c>
      <c r="BO69" s="68">
        <v>0</v>
      </c>
      <c r="BP69" s="68">
        <v>0</v>
      </c>
      <c r="BQ69" s="68">
        <v>0</v>
      </c>
      <c r="BR69" s="68">
        <v>1</v>
      </c>
      <c r="BS69" s="68">
        <v>6</v>
      </c>
      <c r="BT69" s="68">
        <v>24776</v>
      </c>
      <c r="BU69" s="70">
        <v>43525</v>
      </c>
      <c r="BW69" t="s">
        <v>706</v>
      </c>
      <c r="BX69" t="s">
        <v>822</v>
      </c>
    </row>
    <row r="70" spans="30:76" x14ac:dyDescent="0.15">
      <c r="AD70" s="45" t="s">
        <v>142</v>
      </c>
      <c r="AE70" s="45" t="s">
        <v>143</v>
      </c>
      <c r="AF70" s="68" t="s">
        <v>144</v>
      </c>
      <c r="AG70" s="70">
        <v>43445</v>
      </c>
      <c r="AH70" s="68">
        <v>3</v>
      </c>
      <c r="AI70" s="68">
        <v>1</v>
      </c>
      <c r="AJ70" s="68">
        <v>5</v>
      </c>
      <c r="AK70" s="68">
        <v>12032</v>
      </c>
      <c r="AL70" s="68">
        <v>1</v>
      </c>
      <c r="AM70" s="68">
        <v>3</v>
      </c>
      <c r="AN70" s="68">
        <v>8719</v>
      </c>
      <c r="AO70" s="68">
        <v>1</v>
      </c>
      <c r="AP70" s="68">
        <v>2</v>
      </c>
      <c r="AQ70" s="68">
        <v>3313</v>
      </c>
      <c r="AR70" s="70">
        <v>43525</v>
      </c>
      <c r="AT70" s="45" t="s">
        <v>470</v>
      </c>
      <c r="AU70" s="68" t="s">
        <v>103</v>
      </c>
      <c r="AV70" s="70">
        <v>43445</v>
      </c>
      <c r="AW70" s="68">
        <v>3</v>
      </c>
      <c r="AX70" s="68" t="s">
        <v>966</v>
      </c>
      <c r="AY70" s="68">
        <v>334</v>
      </c>
      <c r="AZ70" s="68">
        <v>726</v>
      </c>
      <c r="BA70" s="68">
        <v>2277992</v>
      </c>
      <c r="BB70" s="68">
        <v>297</v>
      </c>
      <c r="BC70" s="68">
        <v>635</v>
      </c>
      <c r="BD70" s="68">
        <v>2011274</v>
      </c>
      <c r="BE70" s="68">
        <v>38</v>
      </c>
      <c r="BF70" s="68">
        <v>91</v>
      </c>
      <c r="BG70" s="68">
        <v>266718</v>
      </c>
      <c r="BH70" s="70">
        <v>43525</v>
      </c>
      <c r="BJ70" s="70">
        <v>43495</v>
      </c>
      <c r="BK70" s="68" t="s">
        <v>690</v>
      </c>
      <c r="BL70" s="68">
        <v>6</v>
      </c>
      <c r="BM70" s="68">
        <v>15</v>
      </c>
      <c r="BN70" s="68">
        <v>86176</v>
      </c>
      <c r="BO70" s="68">
        <v>3</v>
      </c>
      <c r="BP70" s="68">
        <v>10</v>
      </c>
      <c r="BQ70" s="68">
        <v>68372</v>
      </c>
      <c r="BR70" s="68">
        <v>3</v>
      </c>
      <c r="BS70" s="68">
        <v>5</v>
      </c>
      <c r="BT70" s="68">
        <v>17804</v>
      </c>
      <c r="BU70" s="70">
        <v>43525</v>
      </c>
      <c r="BW70" t="s">
        <v>823</v>
      </c>
      <c r="BX70" t="s">
        <v>824</v>
      </c>
    </row>
    <row r="71" spans="30:76" x14ac:dyDescent="0.15">
      <c r="AD71" s="45" t="s">
        <v>229</v>
      </c>
      <c r="AE71" s="45" t="s">
        <v>231</v>
      </c>
      <c r="AF71" s="68" t="s">
        <v>232</v>
      </c>
      <c r="AG71" s="70">
        <v>43445</v>
      </c>
      <c r="AH71" s="68">
        <v>3</v>
      </c>
      <c r="AI71" s="68">
        <v>1</v>
      </c>
      <c r="AJ71" s="68">
        <v>8</v>
      </c>
      <c r="AK71" s="68">
        <v>26934</v>
      </c>
      <c r="AL71" s="68">
        <v>1</v>
      </c>
      <c r="AM71" s="68">
        <v>8</v>
      </c>
      <c r="AN71" s="68">
        <v>26934</v>
      </c>
      <c r="AO71" s="68">
        <v>0</v>
      </c>
      <c r="AP71" s="68">
        <v>0</v>
      </c>
      <c r="AQ71" s="68">
        <v>0</v>
      </c>
      <c r="AR71" s="70">
        <v>43525</v>
      </c>
      <c r="AT71" s="45" t="s">
        <v>511</v>
      </c>
      <c r="AU71" s="68" t="s">
        <v>103</v>
      </c>
      <c r="AV71" s="70">
        <v>43445</v>
      </c>
      <c r="AW71" s="68">
        <v>3</v>
      </c>
      <c r="AX71" s="68" t="s">
        <v>966</v>
      </c>
      <c r="AY71" s="68">
        <v>23</v>
      </c>
      <c r="AZ71" s="68">
        <v>51</v>
      </c>
      <c r="BA71" s="68">
        <v>114188</v>
      </c>
      <c r="BB71" s="68">
        <v>20</v>
      </c>
      <c r="BC71" s="68">
        <v>46</v>
      </c>
      <c r="BD71" s="68">
        <v>99078</v>
      </c>
      <c r="BE71" s="68">
        <v>3</v>
      </c>
      <c r="BF71" s="68">
        <v>5</v>
      </c>
      <c r="BG71" s="68">
        <v>15110</v>
      </c>
      <c r="BH71" s="70">
        <v>43525</v>
      </c>
      <c r="BJ71" s="70">
        <v>43495</v>
      </c>
      <c r="BK71" s="68" t="s">
        <v>693</v>
      </c>
      <c r="BL71" s="68">
        <v>3</v>
      </c>
      <c r="BM71" s="68">
        <v>13</v>
      </c>
      <c r="BN71" s="68">
        <v>85156</v>
      </c>
      <c r="BO71" s="68">
        <v>0</v>
      </c>
      <c r="BP71" s="68">
        <v>0</v>
      </c>
      <c r="BQ71" s="68">
        <v>0</v>
      </c>
      <c r="BR71" s="68">
        <v>3</v>
      </c>
      <c r="BS71" s="68">
        <v>13</v>
      </c>
      <c r="BT71" s="68">
        <v>85156</v>
      </c>
      <c r="BU71" s="70">
        <v>43525</v>
      </c>
      <c r="BW71" t="s">
        <v>825</v>
      </c>
      <c r="BX71" t="s">
        <v>821</v>
      </c>
    </row>
    <row r="72" spans="30:76" x14ac:dyDescent="0.15">
      <c r="AD72" s="45" t="s">
        <v>626</v>
      </c>
      <c r="AE72" s="45" t="s">
        <v>627</v>
      </c>
      <c r="AF72" s="68" t="s">
        <v>628</v>
      </c>
      <c r="AG72" s="70">
        <v>43445</v>
      </c>
      <c r="AH72" s="68">
        <v>3</v>
      </c>
      <c r="AI72" s="68">
        <v>3</v>
      </c>
      <c r="AJ72" s="68">
        <v>7</v>
      </c>
      <c r="AK72" s="68">
        <v>23398</v>
      </c>
      <c r="AL72" s="68">
        <v>2</v>
      </c>
      <c r="AM72" s="68">
        <v>5</v>
      </c>
      <c r="AN72" s="68">
        <v>21314</v>
      </c>
      <c r="AO72" s="68">
        <v>1</v>
      </c>
      <c r="AP72" s="68">
        <v>2</v>
      </c>
      <c r="AQ72" s="68">
        <v>2084</v>
      </c>
      <c r="AR72" s="70">
        <v>43525</v>
      </c>
      <c r="AT72" s="45" t="s">
        <v>391</v>
      </c>
      <c r="AU72" s="68" t="s">
        <v>393</v>
      </c>
      <c r="AV72" s="70">
        <v>43445</v>
      </c>
      <c r="AW72" s="68">
        <v>3</v>
      </c>
      <c r="AX72" s="68" t="s">
        <v>966</v>
      </c>
      <c r="AY72" s="68">
        <v>1840</v>
      </c>
      <c r="AZ72" s="68">
        <v>6074</v>
      </c>
      <c r="BA72" s="68">
        <v>17469991</v>
      </c>
      <c r="BB72" s="68">
        <v>1617</v>
      </c>
      <c r="BC72" s="68">
        <v>5230</v>
      </c>
      <c r="BD72" s="68">
        <v>14925852</v>
      </c>
      <c r="BE72" s="68">
        <v>237</v>
      </c>
      <c r="BF72" s="68">
        <v>844</v>
      </c>
      <c r="BG72" s="68">
        <v>2544139</v>
      </c>
      <c r="BH72" s="70">
        <v>43525</v>
      </c>
      <c r="BJ72" s="70">
        <v>43495</v>
      </c>
      <c r="BK72" s="68" t="s">
        <v>695</v>
      </c>
      <c r="BL72" s="68">
        <v>2</v>
      </c>
      <c r="BM72" s="68">
        <v>15</v>
      </c>
      <c r="BN72" s="68">
        <v>65407</v>
      </c>
      <c r="BO72" s="68">
        <v>2</v>
      </c>
      <c r="BP72" s="68">
        <v>15</v>
      </c>
      <c r="BQ72" s="68">
        <v>65407</v>
      </c>
      <c r="BR72" s="68">
        <v>0</v>
      </c>
      <c r="BS72" s="68">
        <v>0</v>
      </c>
      <c r="BT72" s="68">
        <v>0</v>
      </c>
      <c r="BU72" s="70">
        <v>43525</v>
      </c>
      <c r="BW72" t="s">
        <v>707</v>
      </c>
      <c r="BX72" t="s">
        <v>826</v>
      </c>
    </row>
    <row r="73" spans="30:76" x14ac:dyDescent="0.15">
      <c r="AD73" s="45" t="s">
        <v>359</v>
      </c>
      <c r="AE73" s="45" t="s">
        <v>360</v>
      </c>
      <c r="AF73" s="68" t="s">
        <v>361</v>
      </c>
      <c r="AG73" s="70">
        <v>43445</v>
      </c>
      <c r="AH73" s="68">
        <v>3</v>
      </c>
      <c r="AI73" s="68">
        <v>688</v>
      </c>
      <c r="AJ73" s="68">
        <v>1785</v>
      </c>
      <c r="AK73" s="68">
        <v>7254144</v>
      </c>
      <c r="AL73" s="68">
        <v>642</v>
      </c>
      <c r="AM73" s="68">
        <v>1664</v>
      </c>
      <c r="AN73" s="68">
        <v>6739814</v>
      </c>
      <c r="AO73" s="68">
        <v>50</v>
      </c>
      <c r="AP73" s="68">
        <v>121</v>
      </c>
      <c r="AQ73" s="68">
        <v>514330</v>
      </c>
      <c r="AR73" s="70">
        <v>43525</v>
      </c>
      <c r="AT73" s="45" t="s">
        <v>124</v>
      </c>
      <c r="AU73" s="68" t="s">
        <v>126</v>
      </c>
      <c r="AV73" s="70">
        <v>43445</v>
      </c>
      <c r="AW73" s="68">
        <v>3</v>
      </c>
      <c r="AX73" s="68" t="s">
        <v>966</v>
      </c>
      <c r="AY73" s="68">
        <v>448</v>
      </c>
      <c r="AZ73" s="68">
        <v>1713</v>
      </c>
      <c r="BA73" s="68">
        <v>4711676</v>
      </c>
      <c r="BB73" s="68">
        <v>385</v>
      </c>
      <c r="BC73" s="68">
        <v>1393</v>
      </c>
      <c r="BD73" s="68">
        <v>3862793</v>
      </c>
      <c r="BE73" s="68">
        <v>77</v>
      </c>
      <c r="BF73" s="68">
        <v>320</v>
      </c>
      <c r="BG73" s="68">
        <v>848883</v>
      </c>
      <c r="BH73" s="70">
        <v>43525</v>
      </c>
      <c r="BJ73" s="70">
        <v>43495</v>
      </c>
      <c r="BK73" s="68" t="s">
        <v>696</v>
      </c>
      <c r="BL73" s="68">
        <v>3</v>
      </c>
      <c r="BM73" s="68">
        <v>11</v>
      </c>
      <c r="BN73" s="68">
        <v>29092</v>
      </c>
      <c r="BO73" s="68">
        <v>0</v>
      </c>
      <c r="BP73" s="68">
        <v>0</v>
      </c>
      <c r="BQ73" s="68">
        <v>0</v>
      </c>
      <c r="BR73" s="68">
        <v>3</v>
      </c>
      <c r="BS73" s="68">
        <v>11</v>
      </c>
      <c r="BT73" s="68">
        <v>29092</v>
      </c>
      <c r="BU73" s="70">
        <v>43525</v>
      </c>
      <c r="BW73" t="s">
        <v>708</v>
      </c>
      <c r="BX73" t="s">
        <v>827</v>
      </c>
    </row>
    <row r="74" spans="30:76" x14ac:dyDescent="0.15">
      <c r="AD74" s="45" t="s">
        <v>353</v>
      </c>
      <c r="AE74" s="45" t="s">
        <v>354</v>
      </c>
      <c r="AF74" s="68" t="s">
        <v>355</v>
      </c>
      <c r="AG74" s="70">
        <v>43445</v>
      </c>
      <c r="AH74" s="68">
        <v>3</v>
      </c>
      <c r="AI74" s="68">
        <v>2</v>
      </c>
      <c r="AJ74" s="68">
        <v>7</v>
      </c>
      <c r="AK74" s="68">
        <v>26180</v>
      </c>
      <c r="AL74" s="68">
        <v>2</v>
      </c>
      <c r="AM74" s="68">
        <v>7</v>
      </c>
      <c r="AN74" s="68">
        <v>26180</v>
      </c>
      <c r="AO74" s="68">
        <v>0</v>
      </c>
      <c r="AP74" s="68">
        <v>0</v>
      </c>
      <c r="AQ74" s="68">
        <v>0</v>
      </c>
      <c r="AR74" s="70">
        <v>43525</v>
      </c>
      <c r="AT74" s="45" t="s">
        <v>971</v>
      </c>
      <c r="AU74" s="68" t="s">
        <v>126</v>
      </c>
      <c r="AV74" s="70">
        <v>43524</v>
      </c>
      <c r="AW74" s="68">
        <v>2</v>
      </c>
      <c r="AX74" s="68" t="s">
        <v>966</v>
      </c>
      <c r="AY74" s="68">
        <v>3</v>
      </c>
      <c r="AZ74" s="68">
        <v>17</v>
      </c>
      <c r="BA74" s="68">
        <v>48928</v>
      </c>
      <c r="BB74" s="68">
        <v>0</v>
      </c>
      <c r="BC74" s="68">
        <v>0</v>
      </c>
      <c r="BD74" s="68">
        <v>0</v>
      </c>
      <c r="BE74" s="68">
        <v>3</v>
      </c>
      <c r="BF74" s="68">
        <v>17</v>
      </c>
      <c r="BG74" s="68">
        <v>48928</v>
      </c>
      <c r="BH74" s="70">
        <v>43525</v>
      </c>
      <c r="BJ74" s="70">
        <v>43495</v>
      </c>
      <c r="BK74" s="68" t="s">
        <v>699</v>
      </c>
      <c r="BL74" s="68">
        <v>17</v>
      </c>
      <c r="BM74" s="68">
        <v>32</v>
      </c>
      <c r="BN74" s="68">
        <v>98940</v>
      </c>
      <c r="BO74" s="68">
        <v>11</v>
      </c>
      <c r="BP74" s="68">
        <v>20</v>
      </c>
      <c r="BQ74" s="68">
        <v>63065</v>
      </c>
      <c r="BR74" s="68">
        <v>6</v>
      </c>
      <c r="BS74" s="68">
        <v>12</v>
      </c>
      <c r="BT74" s="68">
        <v>35875</v>
      </c>
      <c r="BU74" s="70">
        <v>43525</v>
      </c>
      <c r="BW74" t="s">
        <v>709</v>
      </c>
      <c r="BX74" t="s">
        <v>828</v>
      </c>
    </row>
    <row r="75" spans="30:76" x14ac:dyDescent="0.15">
      <c r="AD75" s="45" t="s">
        <v>382</v>
      </c>
      <c r="AE75" s="45" t="s">
        <v>383</v>
      </c>
      <c r="AF75" s="68" t="s">
        <v>384</v>
      </c>
      <c r="AG75" s="70">
        <v>43445</v>
      </c>
      <c r="AH75" s="68">
        <v>3</v>
      </c>
      <c r="AI75" s="68">
        <v>12</v>
      </c>
      <c r="AJ75" s="68">
        <v>33</v>
      </c>
      <c r="AK75" s="68">
        <v>115012</v>
      </c>
      <c r="AL75" s="68">
        <v>10</v>
      </c>
      <c r="AM75" s="68">
        <v>30</v>
      </c>
      <c r="AN75" s="68">
        <v>107637</v>
      </c>
      <c r="AO75" s="68">
        <v>2</v>
      </c>
      <c r="AP75" s="68">
        <v>3</v>
      </c>
      <c r="AQ75" s="68">
        <v>7375</v>
      </c>
      <c r="AR75" s="70">
        <v>43525</v>
      </c>
      <c r="AT75" s="45" t="s">
        <v>250</v>
      </c>
      <c r="AU75" s="68" t="s">
        <v>126</v>
      </c>
      <c r="AV75" s="70">
        <v>43445</v>
      </c>
      <c r="AW75" s="68">
        <v>3</v>
      </c>
      <c r="AX75" s="68" t="s">
        <v>966</v>
      </c>
      <c r="AY75" s="68">
        <v>13</v>
      </c>
      <c r="AZ75" s="68">
        <v>31</v>
      </c>
      <c r="BA75" s="68">
        <v>90722</v>
      </c>
      <c r="BB75" s="68">
        <v>13</v>
      </c>
      <c r="BC75" s="68">
        <v>31</v>
      </c>
      <c r="BD75" s="68">
        <v>90722</v>
      </c>
      <c r="BE75" s="68">
        <v>0</v>
      </c>
      <c r="BF75" s="68">
        <v>0</v>
      </c>
      <c r="BG75" s="68">
        <v>0</v>
      </c>
      <c r="BH75" s="70">
        <v>43525</v>
      </c>
      <c r="BJ75" s="70">
        <v>43495</v>
      </c>
      <c r="BK75" s="68" t="s">
        <v>701</v>
      </c>
      <c r="BL75" s="68">
        <v>10</v>
      </c>
      <c r="BM75" s="68">
        <v>37</v>
      </c>
      <c r="BN75" s="68">
        <v>278577</v>
      </c>
      <c r="BO75" s="68">
        <v>6</v>
      </c>
      <c r="BP75" s="68">
        <v>20</v>
      </c>
      <c r="BQ75" s="68">
        <v>138896</v>
      </c>
      <c r="BR75" s="68">
        <v>4</v>
      </c>
      <c r="BS75" s="68">
        <v>17</v>
      </c>
      <c r="BT75" s="68">
        <v>139681</v>
      </c>
      <c r="BU75" s="70">
        <v>43525</v>
      </c>
      <c r="BW75" t="s">
        <v>829</v>
      </c>
      <c r="BX75" t="s">
        <v>830</v>
      </c>
    </row>
    <row r="76" spans="30:76" x14ac:dyDescent="0.15">
      <c r="AD76" s="45" t="s">
        <v>233</v>
      </c>
      <c r="AE76" s="45" t="s">
        <v>234</v>
      </c>
      <c r="AF76" s="68" t="s">
        <v>235</v>
      </c>
      <c r="AG76" s="70">
        <v>43445</v>
      </c>
      <c r="AH76" s="68">
        <v>3</v>
      </c>
      <c r="AI76" s="68">
        <v>1</v>
      </c>
      <c r="AJ76" s="68">
        <v>1</v>
      </c>
      <c r="AK76" s="68">
        <v>4727</v>
      </c>
      <c r="AL76" s="68">
        <v>1</v>
      </c>
      <c r="AM76" s="68">
        <v>1</v>
      </c>
      <c r="AN76" s="68">
        <v>4727</v>
      </c>
      <c r="AO76" s="68">
        <v>0</v>
      </c>
      <c r="AP76" s="68">
        <v>0</v>
      </c>
      <c r="AQ76" s="68">
        <v>0</v>
      </c>
      <c r="AR76" s="70">
        <v>43525</v>
      </c>
      <c r="AT76" s="45" t="s">
        <v>281</v>
      </c>
      <c r="AU76" s="68" t="s">
        <v>126</v>
      </c>
      <c r="AV76" s="70">
        <v>43445</v>
      </c>
      <c r="AW76" s="68">
        <v>3</v>
      </c>
      <c r="AX76" s="68" t="s">
        <v>966</v>
      </c>
      <c r="AY76" s="68">
        <v>9</v>
      </c>
      <c r="AZ76" s="68">
        <v>20</v>
      </c>
      <c r="BA76" s="68">
        <v>64730</v>
      </c>
      <c r="BB76" s="68">
        <v>8</v>
      </c>
      <c r="BC76" s="68">
        <v>18</v>
      </c>
      <c r="BD76" s="68">
        <v>59980</v>
      </c>
      <c r="BE76" s="68">
        <v>1</v>
      </c>
      <c r="BF76" s="68">
        <v>2</v>
      </c>
      <c r="BG76" s="68">
        <v>4750</v>
      </c>
      <c r="BH76" s="70">
        <v>43525</v>
      </c>
      <c r="BJ76" s="70">
        <v>43495</v>
      </c>
      <c r="BK76" s="68" t="s">
        <v>702</v>
      </c>
      <c r="BL76" s="68">
        <v>1</v>
      </c>
      <c r="BM76" s="68">
        <v>1</v>
      </c>
      <c r="BN76" s="68">
        <v>1832</v>
      </c>
      <c r="BO76" s="68">
        <v>1</v>
      </c>
      <c r="BP76" s="68">
        <v>1</v>
      </c>
      <c r="BQ76" s="68">
        <v>1832</v>
      </c>
      <c r="BR76" s="68">
        <v>0</v>
      </c>
      <c r="BS76" s="68">
        <v>0</v>
      </c>
      <c r="BT76" s="68">
        <v>0</v>
      </c>
      <c r="BU76" s="70">
        <v>43525</v>
      </c>
      <c r="BW76" t="s">
        <v>710</v>
      </c>
      <c r="BX76" t="s">
        <v>831</v>
      </c>
    </row>
    <row r="77" spans="30:76" x14ac:dyDescent="0.15">
      <c r="AD77" s="45" t="s">
        <v>129</v>
      </c>
      <c r="AE77" s="45" t="s">
        <v>130</v>
      </c>
      <c r="AF77" s="68" t="s">
        <v>131</v>
      </c>
      <c r="AG77" s="70">
        <v>43445</v>
      </c>
      <c r="AH77" s="68">
        <v>3</v>
      </c>
      <c r="AI77" s="68">
        <v>53</v>
      </c>
      <c r="AJ77" s="68">
        <v>305</v>
      </c>
      <c r="AK77" s="68">
        <v>728399</v>
      </c>
      <c r="AL77" s="68">
        <v>49</v>
      </c>
      <c r="AM77" s="68">
        <v>276</v>
      </c>
      <c r="AN77" s="68">
        <v>665291</v>
      </c>
      <c r="AO77" s="68">
        <v>4</v>
      </c>
      <c r="AP77" s="68">
        <v>29</v>
      </c>
      <c r="AQ77" s="68">
        <v>63108</v>
      </c>
      <c r="AR77" s="70">
        <v>43525</v>
      </c>
      <c r="AT77" s="45" t="s">
        <v>320</v>
      </c>
      <c r="AU77" s="68" t="s">
        <v>126</v>
      </c>
      <c r="AV77" s="70">
        <v>43445</v>
      </c>
      <c r="AW77" s="68">
        <v>3</v>
      </c>
      <c r="AX77" s="68" t="s">
        <v>966</v>
      </c>
      <c r="AY77" s="68">
        <v>3</v>
      </c>
      <c r="AZ77" s="68">
        <v>8</v>
      </c>
      <c r="BA77" s="68">
        <v>27724</v>
      </c>
      <c r="BB77" s="68">
        <v>3</v>
      </c>
      <c r="BC77" s="68">
        <v>8</v>
      </c>
      <c r="BD77" s="68">
        <v>27724</v>
      </c>
      <c r="BE77" s="68">
        <v>0</v>
      </c>
      <c r="BF77" s="68">
        <v>0</v>
      </c>
      <c r="BG77" s="68">
        <v>0</v>
      </c>
      <c r="BH77" s="70">
        <v>43525</v>
      </c>
      <c r="BJ77" s="70">
        <v>43495</v>
      </c>
      <c r="BK77" s="68" t="s">
        <v>705</v>
      </c>
      <c r="BL77" s="68">
        <v>20</v>
      </c>
      <c r="BM77" s="68">
        <v>71</v>
      </c>
      <c r="BN77" s="68">
        <v>201667</v>
      </c>
      <c r="BO77" s="68">
        <v>5</v>
      </c>
      <c r="BP77" s="68">
        <v>13</v>
      </c>
      <c r="BQ77" s="68">
        <v>31839</v>
      </c>
      <c r="BR77" s="68">
        <v>15</v>
      </c>
      <c r="BS77" s="68">
        <v>58</v>
      </c>
      <c r="BT77" s="68">
        <v>169828</v>
      </c>
      <c r="BU77" s="70">
        <v>43525</v>
      </c>
      <c r="BW77" t="s">
        <v>832</v>
      </c>
      <c r="BX77" t="s">
        <v>833</v>
      </c>
    </row>
    <row r="78" spans="30:76" x14ac:dyDescent="0.15">
      <c r="AD78" s="45" t="s">
        <v>129</v>
      </c>
      <c r="AE78" s="45" t="s">
        <v>132</v>
      </c>
      <c r="AF78" s="68" t="s">
        <v>133</v>
      </c>
      <c r="AG78" s="70">
        <v>43445</v>
      </c>
      <c r="AH78" s="68">
        <v>3</v>
      </c>
      <c r="AI78" s="68">
        <v>15</v>
      </c>
      <c r="AJ78" s="68">
        <v>71</v>
      </c>
      <c r="AK78" s="68">
        <v>190678</v>
      </c>
      <c r="AL78" s="68">
        <v>14</v>
      </c>
      <c r="AM78" s="68">
        <v>70</v>
      </c>
      <c r="AN78" s="68">
        <v>188928</v>
      </c>
      <c r="AO78" s="68">
        <v>1</v>
      </c>
      <c r="AP78" s="68">
        <v>1</v>
      </c>
      <c r="AQ78" s="68">
        <v>1750</v>
      </c>
      <c r="AR78" s="70">
        <v>43525</v>
      </c>
      <c r="AT78" s="45" t="s">
        <v>548</v>
      </c>
      <c r="AU78" s="68" t="s">
        <v>550</v>
      </c>
      <c r="AV78" s="70">
        <v>43445</v>
      </c>
      <c r="AW78" s="68">
        <v>3</v>
      </c>
      <c r="AX78" s="68" t="s">
        <v>966</v>
      </c>
      <c r="AY78" s="68">
        <v>10</v>
      </c>
      <c r="AZ78" s="68">
        <v>30</v>
      </c>
      <c r="BA78" s="68">
        <v>98923</v>
      </c>
      <c r="BB78" s="68">
        <v>8</v>
      </c>
      <c r="BC78" s="68">
        <v>23</v>
      </c>
      <c r="BD78" s="68">
        <v>77639</v>
      </c>
      <c r="BE78" s="68">
        <v>2</v>
      </c>
      <c r="BF78" s="68">
        <v>7</v>
      </c>
      <c r="BG78" s="68">
        <v>21284</v>
      </c>
      <c r="BH78" s="70">
        <v>43525</v>
      </c>
      <c r="BJ78" s="70">
        <v>43495</v>
      </c>
      <c r="BK78" s="68" t="s">
        <v>708</v>
      </c>
      <c r="BL78" s="68">
        <v>5</v>
      </c>
      <c r="BM78" s="68">
        <v>12</v>
      </c>
      <c r="BN78" s="68">
        <v>45376</v>
      </c>
      <c r="BO78" s="68">
        <v>2</v>
      </c>
      <c r="BP78" s="68">
        <v>4</v>
      </c>
      <c r="BQ78" s="68">
        <v>19000</v>
      </c>
      <c r="BR78" s="68">
        <v>3</v>
      </c>
      <c r="BS78" s="68">
        <v>8</v>
      </c>
      <c r="BT78" s="68">
        <v>26376</v>
      </c>
      <c r="BU78" s="70">
        <v>43525</v>
      </c>
      <c r="BW78" t="s">
        <v>711</v>
      </c>
      <c r="BX78" t="s">
        <v>834</v>
      </c>
    </row>
    <row r="79" spans="30:76" x14ac:dyDescent="0.15">
      <c r="AD79" s="45" t="s">
        <v>101</v>
      </c>
      <c r="AE79" s="45" t="s">
        <v>102</v>
      </c>
      <c r="AF79" s="68" t="s">
        <v>103</v>
      </c>
      <c r="AG79" s="70">
        <v>43445</v>
      </c>
      <c r="AH79" s="68">
        <v>3</v>
      </c>
      <c r="AI79" s="68">
        <v>168</v>
      </c>
      <c r="AJ79" s="68">
        <v>463</v>
      </c>
      <c r="AK79" s="68">
        <v>1380088</v>
      </c>
      <c r="AL79" s="68">
        <v>144</v>
      </c>
      <c r="AM79" s="68">
        <v>401</v>
      </c>
      <c r="AN79" s="68">
        <v>1200570</v>
      </c>
      <c r="AO79" s="68">
        <v>25</v>
      </c>
      <c r="AP79" s="68">
        <v>62</v>
      </c>
      <c r="AQ79" s="68">
        <v>179518</v>
      </c>
      <c r="AR79" s="70">
        <v>43525</v>
      </c>
      <c r="AT79" s="45" t="s">
        <v>92</v>
      </c>
      <c r="AU79" s="68" t="s">
        <v>890</v>
      </c>
      <c r="AV79" s="70">
        <v>43445</v>
      </c>
      <c r="AW79" s="68">
        <v>2</v>
      </c>
      <c r="AX79" s="68" t="s">
        <v>967</v>
      </c>
      <c r="AY79" s="68">
        <v>1</v>
      </c>
      <c r="AZ79" s="68">
        <v>2</v>
      </c>
      <c r="BA79" s="68">
        <v>3167</v>
      </c>
      <c r="BB79" s="68">
        <v>0</v>
      </c>
      <c r="BC79" s="68">
        <v>0</v>
      </c>
      <c r="BD79" s="68">
        <v>0</v>
      </c>
      <c r="BE79" s="68">
        <v>1</v>
      </c>
      <c r="BF79" s="68">
        <v>2</v>
      </c>
      <c r="BG79" s="68">
        <v>3167</v>
      </c>
      <c r="BH79" s="70">
        <v>43525</v>
      </c>
      <c r="BJ79" s="70">
        <v>43495</v>
      </c>
      <c r="BK79" s="68" t="s">
        <v>710</v>
      </c>
      <c r="BL79" s="68">
        <v>16</v>
      </c>
      <c r="BM79" s="68">
        <v>35</v>
      </c>
      <c r="BN79" s="68">
        <v>92931</v>
      </c>
      <c r="BO79" s="68">
        <v>6</v>
      </c>
      <c r="BP79" s="68">
        <v>11</v>
      </c>
      <c r="BQ79" s="68">
        <v>26578</v>
      </c>
      <c r="BR79" s="68">
        <v>10</v>
      </c>
      <c r="BS79" s="68">
        <v>24</v>
      </c>
      <c r="BT79" s="68">
        <v>66353</v>
      </c>
      <c r="BU79" s="70">
        <v>43525</v>
      </c>
      <c r="BW79" t="s">
        <v>712</v>
      </c>
      <c r="BX79" t="s">
        <v>835</v>
      </c>
    </row>
    <row r="80" spans="30:76" x14ac:dyDescent="0.15">
      <c r="AD80" s="45" t="s">
        <v>199</v>
      </c>
      <c r="AE80" s="45" t="s">
        <v>200</v>
      </c>
      <c r="AF80" s="68" t="s">
        <v>103</v>
      </c>
      <c r="AG80" s="70">
        <v>43445</v>
      </c>
      <c r="AH80" s="68">
        <v>3</v>
      </c>
      <c r="AI80" s="68">
        <v>81</v>
      </c>
      <c r="AJ80" s="68">
        <v>176</v>
      </c>
      <c r="AK80" s="68">
        <v>497722</v>
      </c>
      <c r="AL80" s="68">
        <v>67</v>
      </c>
      <c r="AM80" s="68">
        <v>138</v>
      </c>
      <c r="AN80" s="68">
        <v>405781</v>
      </c>
      <c r="AO80" s="68">
        <v>15</v>
      </c>
      <c r="AP80" s="68">
        <v>38</v>
      </c>
      <c r="AQ80" s="68">
        <v>91941</v>
      </c>
      <c r="AR80" s="70">
        <v>43525</v>
      </c>
      <c r="AT80" s="45" t="s">
        <v>350</v>
      </c>
      <c r="AU80" s="68" t="s">
        <v>352</v>
      </c>
      <c r="AV80" s="70">
        <v>43445</v>
      </c>
      <c r="AW80" s="68">
        <v>2</v>
      </c>
      <c r="AX80" s="68" t="s">
        <v>966</v>
      </c>
      <c r="AY80" s="68">
        <v>24</v>
      </c>
      <c r="AZ80" s="68">
        <v>128</v>
      </c>
      <c r="BA80" s="68">
        <v>1646869</v>
      </c>
      <c r="BB80" s="68">
        <v>21</v>
      </c>
      <c r="BC80" s="68">
        <v>100</v>
      </c>
      <c r="BD80" s="68">
        <v>1204982</v>
      </c>
      <c r="BE80" s="68">
        <v>6</v>
      </c>
      <c r="BF80" s="68">
        <v>28</v>
      </c>
      <c r="BG80" s="68">
        <v>441887</v>
      </c>
      <c r="BH80" s="70">
        <v>43525</v>
      </c>
      <c r="BJ80" s="70">
        <v>43495</v>
      </c>
      <c r="BK80" s="68" t="s">
        <v>712</v>
      </c>
      <c r="BL80" s="68">
        <v>1</v>
      </c>
      <c r="BM80" s="68">
        <v>2</v>
      </c>
      <c r="BN80" s="68">
        <v>8999</v>
      </c>
      <c r="BO80" s="68">
        <v>0</v>
      </c>
      <c r="BP80" s="68">
        <v>0</v>
      </c>
      <c r="BQ80" s="68">
        <v>0</v>
      </c>
      <c r="BR80" s="68">
        <v>1</v>
      </c>
      <c r="BS80" s="68">
        <v>2</v>
      </c>
      <c r="BT80" s="68">
        <v>8999</v>
      </c>
      <c r="BU80" s="70">
        <v>43525</v>
      </c>
      <c r="BW80" t="s">
        <v>713</v>
      </c>
      <c r="BX80" t="s">
        <v>836</v>
      </c>
    </row>
    <row r="81" spans="30:76" x14ac:dyDescent="0.15">
      <c r="AD81" s="45" t="s">
        <v>268</v>
      </c>
      <c r="AE81" s="45" t="s">
        <v>269</v>
      </c>
      <c r="AF81" s="68" t="s">
        <v>103</v>
      </c>
      <c r="AG81" s="70">
        <v>43445</v>
      </c>
      <c r="AH81" s="68">
        <v>3</v>
      </c>
      <c r="AI81" s="68">
        <v>56</v>
      </c>
      <c r="AJ81" s="68">
        <v>187</v>
      </c>
      <c r="AK81" s="68">
        <v>532949</v>
      </c>
      <c r="AL81" s="68">
        <v>52</v>
      </c>
      <c r="AM81" s="68">
        <v>169</v>
      </c>
      <c r="AN81" s="68">
        <v>475106</v>
      </c>
      <c r="AO81" s="68">
        <v>5</v>
      </c>
      <c r="AP81" s="68">
        <v>18</v>
      </c>
      <c r="AQ81" s="68">
        <v>57843</v>
      </c>
      <c r="AR81" s="70">
        <v>43525</v>
      </c>
      <c r="AT81" s="45" t="s">
        <v>411</v>
      </c>
      <c r="AU81" s="68" t="s">
        <v>413</v>
      </c>
      <c r="AV81" s="70">
        <v>43445</v>
      </c>
      <c r="AW81" s="68">
        <v>3</v>
      </c>
      <c r="AX81" s="68" t="s">
        <v>966</v>
      </c>
      <c r="AY81" s="68">
        <v>6</v>
      </c>
      <c r="AZ81" s="68">
        <v>34</v>
      </c>
      <c r="BA81" s="68">
        <v>119733</v>
      </c>
      <c r="BB81" s="68">
        <v>6</v>
      </c>
      <c r="BC81" s="68">
        <v>34</v>
      </c>
      <c r="BD81" s="68">
        <v>119733</v>
      </c>
      <c r="BE81" s="68">
        <v>0</v>
      </c>
      <c r="BF81" s="68">
        <v>0</v>
      </c>
      <c r="BG81" s="68">
        <v>0</v>
      </c>
      <c r="BH81" s="70">
        <v>43525</v>
      </c>
      <c r="BJ81" s="70">
        <v>43495</v>
      </c>
      <c r="BK81" s="68" t="s">
        <v>713</v>
      </c>
      <c r="BL81" s="68">
        <v>3</v>
      </c>
      <c r="BM81" s="68">
        <v>25</v>
      </c>
      <c r="BN81" s="68">
        <v>153273</v>
      </c>
      <c r="BO81" s="68">
        <v>2</v>
      </c>
      <c r="BP81" s="68">
        <v>22</v>
      </c>
      <c r="BQ81" s="68">
        <v>116987</v>
      </c>
      <c r="BR81" s="68">
        <v>1</v>
      </c>
      <c r="BS81" s="68">
        <v>3</v>
      </c>
      <c r="BT81" s="68">
        <v>36286</v>
      </c>
      <c r="BU81" s="70">
        <v>43525</v>
      </c>
      <c r="BW81" t="s">
        <v>714</v>
      </c>
      <c r="BX81" t="s">
        <v>837</v>
      </c>
    </row>
    <row r="82" spans="30:76" x14ac:dyDescent="0.15">
      <c r="AD82" s="45" t="s">
        <v>270</v>
      </c>
      <c r="AE82" s="45" t="s">
        <v>271</v>
      </c>
      <c r="AF82" s="68" t="s">
        <v>103</v>
      </c>
      <c r="AG82" s="70">
        <v>43445</v>
      </c>
      <c r="AH82" s="68">
        <v>3</v>
      </c>
      <c r="AI82" s="68">
        <v>132</v>
      </c>
      <c r="AJ82" s="68">
        <v>362</v>
      </c>
      <c r="AK82" s="68">
        <v>1104910</v>
      </c>
      <c r="AL82" s="68">
        <v>113</v>
      </c>
      <c r="AM82" s="68">
        <v>301</v>
      </c>
      <c r="AN82" s="68">
        <v>925375</v>
      </c>
      <c r="AO82" s="68">
        <v>20</v>
      </c>
      <c r="AP82" s="68">
        <v>61</v>
      </c>
      <c r="AQ82" s="68">
        <v>179535</v>
      </c>
      <c r="AR82" s="70">
        <v>43525</v>
      </c>
      <c r="AT82" s="45" t="s">
        <v>494</v>
      </c>
      <c r="AU82" s="68" t="s">
        <v>496</v>
      </c>
      <c r="AV82" s="70">
        <v>43445</v>
      </c>
      <c r="AW82" s="68">
        <v>3</v>
      </c>
      <c r="AX82" s="68" t="s">
        <v>966</v>
      </c>
      <c r="AY82" s="68">
        <v>2</v>
      </c>
      <c r="AZ82" s="68">
        <v>8</v>
      </c>
      <c r="BA82" s="68">
        <v>27075</v>
      </c>
      <c r="BB82" s="68">
        <v>2</v>
      </c>
      <c r="BC82" s="68">
        <v>8</v>
      </c>
      <c r="BD82" s="68">
        <v>27075</v>
      </c>
      <c r="BE82" s="68">
        <v>0</v>
      </c>
      <c r="BF82" s="68">
        <v>0</v>
      </c>
      <c r="BG82" s="68">
        <v>0</v>
      </c>
      <c r="BH82" s="70">
        <v>43525</v>
      </c>
      <c r="BJ82" s="70">
        <v>43495</v>
      </c>
      <c r="BK82" s="68" t="s">
        <v>716</v>
      </c>
      <c r="BL82" s="68">
        <v>12</v>
      </c>
      <c r="BM82" s="68">
        <v>24</v>
      </c>
      <c r="BN82" s="68">
        <v>66360</v>
      </c>
      <c r="BO82" s="68">
        <v>2</v>
      </c>
      <c r="BP82" s="68">
        <v>3</v>
      </c>
      <c r="BQ82" s="68">
        <v>3991</v>
      </c>
      <c r="BR82" s="68">
        <v>10</v>
      </c>
      <c r="BS82" s="68">
        <v>21</v>
      </c>
      <c r="BT82" s="68">
        <v>62369</v>
      </c>
      <c r="BU82" s="70">
        <v>43525</v>
      </c>
      <c r="BW82" t="s">
        <v>715</v>
      </c>
      <c r="BX82" t="s">
        <v>838</v>
      </c>
    </row>
    <row r="83" spans="30:76" x14ac:dyDescent="0.15">
      <c r="AD83" s="45" t="s">
        <v>277</v>
      </c>
      <c r="AE83" s="45" t="s">
        <v>278</v>
      </c>
      <c r="AF83" s="68" t="s">
        <v>103</v>
      </c>
      <c r="AG83" s="70">
        <v>43445</v>
      </c>
      <c r="AH83" s="68">
        <v>3</v>
      </c>
      <c r="AI83" s="68">
        <v>73</v>
      </c>
      <c r="AJ83" s="68">
        <v>163</v>
      </c>
      <c r="AK83" s="68">
        <v>419889</v>
      </c>
      <c r="AL83" s="68">
        <v>65</v>
      </c>
      <c r="AM83" s="68">
        <v>136</v>
      </c>
      <c r="AN83" s="68">
        <v>358000</v>
      </c>
      <c r="AO83" s="68">
        <v>8</v>
      </c>
      <c r="AP83" s="68">
        <v>27</v>
      </c>
      <c r="AQ83" s="68">
        <v>61889</v>
      </c>
      <c r="AR83" s="70">
        <v>43525</v>
      </c>
      <c r="AT83" s="45" t="s">
        <v>503</v>
      </c>
      <c r="AU83" s="68" t="s">
        <v>505</v>
      </c>
      <c r="AV83" s="70">
        <v>43445</v>
      </c>
      <c r="AW83" s="68">
        <v>3</v>
      </c>
      <c r="AX83" s="68" t="s">
        <v>966</v>
      </c>
      <c r="AY83" s="68">
        <v>72</v>
      </c>
      <c r="AZ83" s="68">
        <v>182</v>
      </c>
      <c r="BA83" s="68">
        <v>647732</v>
      </c>
      <c r="BB83" s="68">
        <v>68</v>
      </c>
      <c r="BC83" s="68">
        <v>173</v>
      </c>
      <c r="BD83" s="68">
        <v>612643</v>
      </c>
      <c r="BE83" s="68">
        <v>4</v>
      </c>
      <c r="BF83" s="68">
        <v>9</v>
      </c>
      <c r="BG83" s="68">
        <v>35089</v>
      </c>
      <c r="BH83" s="70">
        <v>43525</v>
      </c>
      <c r="BJ83" s="70">
        <v>43495</v>
      </c>
      <c r="BK83" s="68" t="s">
        <v>717</v>
      </c>
      <c r="BL83" s="68">
        <v>45</v>
      </c>
      <c r="BM83" s="68">
        <v>149</v>
      </c>
      <c r="BN83" s="68">
        <v>655732</v>
      </c>
      <c r="BO83" s="68">
        <v>15</v>
      </c>
      <c r="BP83" s="68">
        <v>57</v>
      </c>
      <c r="BQ83" s="68">
        <v>250275</v>
      </c>
      <c r="BR83" s="68">
        <v>30</v>
      </c>
      <c r="BS83" s="68">
        <v>92</v>
      </c>
      <c r="BT83" s="68">
        <v>405457</v>
      </c>
      <c r="BU83" s="70">
        <v>43525</v>
      </c>
      <c r="BW83" t="s">
        <v>716</v>
      </c>
      <c r="BX83" t="s">
        <v>839</v>
      </c>
    </row>
    <row r="84" spans="30:76" x14ac:dyDescent="0.15">
      <c r="AD84" s="45" t="s">
        <v>287</v>
      </c>
      <c r="AE84" s="45" t="s">
        <v>288</v>
      </c>
      <c r="AF84" s="68" t="s">
        <v>103</v>
      </c>
      <c r="AG84" s="70">
        <v>43445</v>
      </c>
      <c r="AH84" s="68">
        <v>2</v>
      </c>
      <c r="AI84" s="68">
        <v>3</v>
      </c>
      <c r="AJ84" s="68">
        <v>7</v>
      </c>
      <c r="AK84" s="68">
        <v>22115</v>
      </c>
      <c r="AL84" s="68">
        <v>2</v>
      </c>
      <c r="AM84" s="68">
        <v>6</v>
      </c>
      <c r="AN84" s="68">
        <v>15000</v>
      </c>
      <c r="AO84" s="68">
        <v>1</v>
      </c>
      <c r="AP84" s="68">
        <v>1</v>
      </c>
      <c r="AQ84" s="68">
        <v>7115</v>
      </c>
      <c r="AR84" s="70">
        <v>43525</v>
      </c>
      <c r="AT84" s="45" t="s">
        <v>503</v>
      </c>
      <c r="AU84" s="68" t="s">
        <v>505</v>
      </c>
      <c r="AV84" s="70">
        <v>43524</v>
      </c>
      <c r="AW84" s="68">
        <v>3</v>
      </c>
      <c r="AX84" s="68" t="s">
        <v>966</v>
      </c>
      <c r="AY84" s="68">
        <v>1</v>
      </c>
      <c r="AZ84" s="68">
        <v>4</v>
      </c>
      <c r="BA84" s="68">
        <v>17247</v>
      </c>
      <c r="BB84" s="68">
        <v>0</v>
      </c>
      <c r="BC84" s="68">
        <v>0</v>
      </c>
      <c r="BD84" s="68">
        <v>0</v>
      </c>
      <c r="BE84" s="68">
        <v>1</v>
      </c>
      <c r="BF84" s="68">
        <v>4</v>
      </c>
      <c r="BG84" s="68">
        <v>17247</v>
      </c>
      <c r="BH84" s="70">
        <v>43525</v>
      </c>
      <c r="BJ84" s="70">
        <v>43524</v>
      </c>
      <c r="BK84" s="68" t="s">
        <v>667</v>
      </c>
      <c r="BL84" s="68">
        <v>1</v>
      </c>
      <c r="BM84" s="68">
        <v>1</v>
      </c>
      <c r="BN84" s="68">
        <v>1166</v>
      </c>
      <c r="BO84" s="68">
        <v>0</v>
      </c>
      <c r="BP84" s="68">
        <v>0</v>
      </c>
      <c r="BQ84" s="68">
        <v>0</v>
      </c>
      <c r="BR84" s="68">
        <v>1</v>
      </c>
      <c r="BS84" s="68">
        <v>1</v>
      </c>
      <c r="BT84" s="68">
        <v>1166</v>
      </c>
      <c r="BU84" s="70">
        <v>43525</v>
      </c>
      <c r="BW84" t="s">
        <v>717</v>
      </c>
      <c r="BX84" t="s">
        <v>840</v>
      </c>
    </row>
    <row r="85" spans="30:76" x14ac:dyDescent="0.15">
      <c r="AD85" s="45" t="s">
        <v>401</v>
      </c>
      <c r="AE85" s="45" t="s">
        <v>402</v>
      </c>
      <c r="AF85" s="68" t="s">
        <v>103</v>
      </c>
      <c r="AG85" s="70">
        <v>43445</v>
      </c>
      <c r="AH85" s="68">
        <v>3</v>
      </c>
      <c r="AI85" s="68">
        <v>2</v>
      </c>
      <c r="AJ85" s="68">
        <v>17</v>
      </c>
      <c r="AK85" s="68">
        <v>47150</v>
      </c>
      <c r="AL85" s="68">
        <v>2</v>
      </c>
      <c r="AM85" s="68">
        <v>17</v>
      </c>
      <c r="AN85" s="68">
        <v>47150</v>
      </c>
      <c r="AO85" s="68">
        <v>0</v>
      </c>
      <c r="AP85" s="68">
        <v>0</v>
      </c>
      <c r="AQ85" s="68">
        <v>0</v>
      </c>
      <c r="AR85" s="70">
        <v>43525</v>
      </c>
      <c r="AT85" s="45" t="s">
        <v>356</v>
      </c>
      <c r="AU85" s="68" t="s">
        <v>358</v>
      </c>
      <c r="AV85" s="70">
        <v>43445</v>
      </c>
      <c r="AW85" s="68">
        <v>3</v>
      </c>
      <c r="AX85" s="68" t="s">
        <v>966</v>
      </c>
      <c r="AY85" s="68">
        <v>6</v>
      </c>
      <c r="AZ85" s="68">
        <v>11</v>
      </c>
      <c r="BA85" s="68">
        <v>18600</v>
      </c>
      <c r="BB85" s="68">
        <v>5</v>
      </c>
      <c r="BC85" s="68">
        <v>9</v>
      </c>
      <c r="BD85" s="68">
        <v>15850</v>
      </c>
      <c r="BE85" s="68">
        <v>1</v>
      </c>
      <c r="BF85" s="68">
        <v>2</v>
      </c>
      <c r="BG85" s="68">
        <v>2750</v>
      </c>
      <c r="BH85" s="70">
        <v>43525</v>
      </c>
      <c r="BJ85" s="70">
        <v>43524</v>
      </c>
      <c r="BK85" s="68" t="s">
        <v>669</v>
      </c>
      <c r="BL85" s="68">
        <v>8</v>
      </c>
      <c r="BM85" s="68">
        <v>21</v>
      </c>
      <c r="BN85" s="68">
        <v>61617</v>
      </c>
      <c r="BO85" s="68">
        <v>0</v>
      </c>
      <c r="BP85" s="68">
        <v>0</v>
      </c>
      <c r="BQ85" s="68">
        <v>0</v>
      </c>
      <c r="BR85" s="68">
        <v>8</v>
      </c>
      <c r="BS85" s="68">
        <v>21</v>
      </c>
      <c r="BT85" s="68">
        <v>61617</v>
      </c>
      <c r="BU85" s="70">
        <v>43525</v>
      </c>
      <c r="BW85" t="s">
        <v>841</v>
      </c>
      <c r="BX85" t="s">
        <v>842</v>
      </c>
    </row>
    <row r="86" spans="30:76" x14ac:dyDescent="0.15">
      <c r="AD86" s="45" t="s">
        <v>470</v>
      </c>
      <c r="AE86" s="45" t="s">
        <v>471</v>
      </c>
      <c r="AF86" s="68" t="s">
        <v>103</v>
      </c>
      <c r="AG86" s="70">
        <v>43445</v>
      </c>
      <c r="AH86" s="68">
        <v>3</v>
      </c>
      <c r="AI86" s="68">
        <v>103</v>
      </c>
      <c r="AJ86" s="68">
        <v>213</v>
      </c>
      <c r="AK86" s="68">
        <v>567746</v>
      </c>
      <c r="AL86" s="68">
        <v>90</v>
      </c>
      <c r="AM86" s="68">
        <v>183</v>
      </c>
      <c r="AN86" s="68">
        <v>487841</v>
      </c>
      <c r="AO86" s="68">
        <v>14</v>
      </c>
      <c r="AP86" s="68">
        <v>30</v>
      </c>
      <c r="AQ86" s="68">
        <v>79905</v>
      </c>
      <c r="AR86" s="70">
        <v>43525</v>
      </c>
      <c r="AT86" s="45" t="s">
        <v>569</v>
      </c>
      <c r="AU86" s="68" t="s">
        <v>891</v>
      </c>
      <c r="AV86" s="70">
        <v>43445</v>
      </c>
      <c r="AW86" s="68">
        <v>3</v>
      </c>
      <c r="AX86" s="68" t="s">
        <v>967</v>
      </c>
      <c r="AY86" s="68">
        <v>5</v>
      </c>
      <c r="AZ86" s="68">
        <v>15</v>
      </c>
      <c r="BA86" s="68">
        <v>52316</v>
      </c>
      <c r="BB86" s="68">
        <v>3</v>
      </c>
      <c r="BC86" s="68">
        <v>9</v>
      </c>
      <c r="BD86" s="68">
        <v>38551</v>
      </c>
      <c r="BE86" s="68">
        <v>2</v>
      </c>
      <c r="BF86" s="68">
        <v>6</v>
      </c>
      <c r="BG86" s="68">
        <v>13765</v>
      </c>
      <c r="BH86" s="70">
        <v>43525</v>
      </c>
      <c r="BJ86" s="70">
        <v>43524</v>
      </c>
      <c r="BK86" s="68" t="s">
        <v>670</v>
      </c>
      <c r="BL86" s="68">
        <v>869</v>
      </c>
      <c r="BM86" s="68">
        <v>2082</v>
      </c>
      <c r="BN86" s="68">
        <v>5578805</v>
      </c>
      <c r="BO86" s="68">
        <v>0</v>
      </c>
      <c r="BP86" s="68">
        <v>0</v>
      </c>
      <c r="BQ86" s="68">
        <v>0</v>
      </c>
      <c r="BR86" s="68">
        <v>869</v>
      </c>
      <c r="BS86" s="68">
        <v>2082</v>
      </c>
      <c r="BT86" s="68">
        <v>5578805</v>
      </c>
      <c r="BU86" s="70">
        <v>43525</v>
      </c>
      <c r="BW86" t="s">
        <v>718</v>
      </c>
      <c r="BX86" t="s">
        <v>843</v>
      </c>
    </row>
    <row r="87" spans="30:76" x14ac:dyDescent="0.15">
      <c r="AD87" s="45" t="s">
        <v>511</v>
      </c>
      <c r="AE87" s="45" t="s">
        <v>512</v>
      </c>
      <c r="AF87" s="68" t="s">
        <v>103</v>
      </c>
      <c r="AG87" s="70">
        <v>43445</v>
      </c>
      <c r="AH87" s="68">
        <v>3</v>
      </c>
      <c r="AI87" s="68">
        <v>23</v>
      </c>
      <c r="AJ87" s="68">
        <v>51</v>
      </c>
      <c r="AK87" s="68">
        <v>114188</v>
      </c>
      <c r="AL87" s="68">
        <v>20</v>
      </c>
      <c r="AM87" s="68">
        <v>46</v>
      </c>
      <c r="AN87" s="68">
        <v>99078</v>
      </c>
      <c r="AO87" s="68">
        <v>3</v>
      </c>
      <c r="AP87" s="68">
        <v>5</v>
      </c>
      <c r="AQ87" s="68">
        <v>15110</v>
      </c>
      <c r="AR87" s="70">
        <v>43525</v>
      </c>
      <c r="AT87" s="45" t="s">
        <v>385</v>
      </c>
      <c r="AU87" s="68" t="s">
        <v>387</v>
      </c>
      <c r="AV87" s="70">
        <v>43445</v>
      </c>
      <c r="AW87" s="68">
        <v>1</v>
      </c>
      <c r="AX87" s="68" t="s">
        <v>966</v>
      </c>
      <c r="AY87" s="68">
        <v>11</v>
      </c>
      <c r="AZ87" s="68">
        <v>19</v>
      </c>
      <c r="BA87" s="68">
        <v>68084</v>
      </c>
      <c r="BB87" s="68">
        <v>8</v>
      </c>
      <c r="BC87" s="68">
        <v>14</v>
      </c>
      <c r="BD87" s="68">
        <v>39684</v>
      </c>
      <c r="BE87" s="68">
        <v>3</v>
      </c>
      <c r="BF87" s="68">
        <v>5</v>
      </c>
      <c r="BG87" s="68">
        <v>28400</v>
      </c>
      <c r="BH87" s="70">
        <v>43525</v>
      </c>
      <c r="BJ87" s="70">
        <v>43524</v>
      </c>
      <c r="BK87" s="68" t="s">
        <v>671</v>
      </c>
      <c r="BL87" s="68">
        <v>4</v>
      </c>
      <c r="BM87" s="68">
        <v>9</v>
      </c>
      <c r="BN87" s="68">
        <v>21712</v>
      </c>
      <c r="BO87" s="68">
        <v>0</v>
      </c>
      <c r="BP87" s="68">
        <v>0</v>
      </c>
      <c r="BQ87" s="68">
        <v>0</v>
      </c>
      <c r="BR87" s="68">
        <v>4</v>
      </c>
      <c r="BS87" s="68">
        <v>9</v>
      </c>
      <c r="BT87" s="68">
        <v>21712</v>
      </c>
      <c r="BU87" s="70">
        <v>43525</v>
      </c>
      <c r="BW87" t="s">
        <v>719</v>
      </c>
      <c r="BX87" t="s">
        <v>844</v>
      </c>
    </row>
    <row r="88" spans="30:76" x14ac:dyDescent="0.15">
      <c r="AD88" s="45" t="s">
        <v>270</v>
      </c>
      <c r="AE88" s="45" t="s">
        <v>273</v>
      </c>
      <c r="AF88" s="68" t="s">
        <v>274</v>
      </c>
      <c r="AG88" s="70">
        <v>43445</v>
      </c>
      <c r="AH88" s="68">
        <v>3</v>
      </c>
      <c r="AI88" s="68">
        <v>199</v>
      </c>
      <c r="AJ88" s="68">
        <v>405</v>
      </c>
      <c r="AK88" s="68">
        <v>1485864</v>
      </c>
      <c r="AL88" s="68">
        <v>179</v>
      </c>
      <c r="AM88" s="68">
        <v>362</v>
      </c>
      <c r="AN88" s="68">
        <v>1317030</v>
      </c>
      <c r="AO88" s="68">
        <v>20</v>
      </c>
      <c r="AP88" s="68">
        <v>43</v>
      </c>
      <c r="AQ88" s="68">
        <v>168834</v>
      </c>
      <c r="AR88" s="70">
        <v>43525</v>
      </c>
      <c r="AT88" s="45" t="s">
        <v>599</v>
      </c>
      <c r="AU88" s="68" t="s">
        <v>601</v>
      </c>
      <c r="AV88" s="70">
        <v>43445</v>
      </c>
      <c r="AW88" s="68">
        <v>2</v>
      </c>
      <c r="AX88" s="68" t="s">
        <v>966</v>
      </c>
      <c r="AY88" s="68">
        <v>4</v>
      </c>
      <c r="AZ88" s="68">
        <v>26</v>
      </c>
      <c r="BA88" s="68">
        <v>264302</v>
      </c>
      <c r="BB88" s="68">
        <v>4</v>
      </c>
      <c r="BC88" s="68">
        <v>26</v>
      </c>
      <c r="BD88" s="68">
        <v>264302</v>
      </c>
      <c r="BE88" s="68">
        <v>0</v>
      </c>
      <c r="BF88" s="68">
        <v>0</v>
      </c>
      <c r="BG88" s="68">
        <v>0</v>
      </c>
      <c r="BH88" s="70">
        <v>43525</v>
      </c>
      <c r="BJ88" s="70">
        <v>43524</v>
      </c>
      <c r="BK88" s="68" t="s">
        <v>672</v>
      </c>
      <c r="BL88" s="68">
        <v>155</v>
      </c>
      <c r="BM88" s="68">
        <v>375</v>
      </c>
      <c r="BN88" s="68">
        <v>1042839</v>
      </c>
      <c r="BO88" s="68">
        <v>0</v>
      </c>
      <c r="BP88" s="68">
        <v>0</v>
      </c>
      <c r="BQ88" s="68">
        <v>0</v>
      </c>
      <c r="BR88" s="68">
        <v>155</v>
      </c>
      <c r="BS88" s="68">
        <v>375</v>
      </c>
      <c r="BT88" s="68">
        <v>1042839</v>
      </c>
      <c r="BU88" s="70">
        <v>43525</v>
      </c>
      <c r="BW88" t="s">
        <v>845</v>
      </c>
      <c r="BX88" t="s">
        <v>846</v>
      </c>
    </row>
    <row r="89" spans="30:76" x14ac:dyDescent="0.15">
      <c r="AD89" s="45" t="s">
        <v>199</v>
      </c>
      <c r="AE89" s="45" t="s">
        <v>203</v>
      </c>
      <c r="AF89" s="68" t="s">
        <v>204</v>
      </c>
      <c r="AG89" s="70">
        <v>43445</v>
      </c>
      <c r="AH89" s="68">
        <v>3</v>
      </c>
      <c r="AI89" s="68">
        <v>146</v>
      </c>
      <c r="AJ89" s="68">
        <v>328</v>
      </c>
      <c r="AK89" s="68">
        <v>1132536</v>
      </c>
      <c r="AL89" s="68">
        <v>120</v>
      </c>
      <c r="AM89" s="68">
        <v>263</v>
      </c>
      <c r="AN89" s="68">
        <v>954675</v>
      </c>
      <c r="AO89" s="68">
        <v>26</v>
      </c>
      <c r="AP89" s="68">
        <v>65</v>
      </c>
      <c r="AQ89" s="68">
        <v>177861</v>
      </c>
      <c r="AR89" s="70">
        <v>43525</v>
      </c>
      <c r="AT89" s="45" t="s">
        <v>157</v>
      </c>
      <c r="AU89" s="68" t="s">
        <v>159</v>
      </c>
      <c r="AV89" s="70">
        <v>43445</v>
      </c>
      <c r="AW89" s="68">
        <v>3</v>
      </c>
      <c r="AX89" s="68" t="s">
        <v>966</v>
      </c>
      <c r="AY89" s="68">
        <v>3869</v>
      </c>
      <c r="AZ89" s="68">
        <v>15968</v>
      </c>
      <c r="BA89" s="68">
        <v>45541982</v>
      </c>
      <c r="BB89" s="68">
        <v>3410</v>
      </c>
      <c r="BC89" s="68">
        <v>13883</v>
      </c>
      <c r="BD89" s="68">
        <v>39601514</v>
      </c>
      <c r="BE89" s="68">
        <v>504</v>
      </c>
      <c r="BF89" s="68">
        <v>2085</v>
      </c>
      <c r="BG89" s="68">
        <v>5940468</v>
      </c>
      <c r="BH89" s="70">
        <v>43525</v>
      </c>
      <c r="BJ89" s="70">
        <v>43524</v>
      </c>
      <c r="BK89" s="68" t="s">
        <v>676</v>
      </c>
      <c r="BL89" s="68">
        <v>182</v>
      </c>
      <c r="BM89" s="68">
        <v>1009</v>
      </c>
      <c r="BN89" s="68">
        <v>2670492</v>
      </c>
      <c r="BO89" s="68">
        <v>0</v>
      </c>
      <c r="BP89" s="68">
        <v>0</v>
      </c>
      <c r="BQ89" s="68">
        <v>0</v>
      </c>
      <c r="BR89" s="68">
        <v>182</v>
      </c>
      <c r="BS89" s="68">
        <v>1009</v>
      </c>
      <c r="BT89" s="68">
        <v>2670492</v>
      </c>
      <c r="BU89" s="70">
        <v>43525</v>
      </c>
      <c r="BW89" t="s">
        <v>720</v>
      </c>
      <c r="BX89" t="s">
        <v>849</v>
      </c>
    </row>
    <row r="90" spans="30:76" x14ac:dyDescent="0.15">
      <c r="AD90" s="45" t="s">
        <v>405</v>
      </c>
      <c r="AE90" s="45" t="s">
        <v>406</v>
      </c>
      <c r="AF90" s="68" t="s">
        <v>407</v>
      </c>
      <c r="AG90" s="70">
        <v>43445</v>
      </c>
      <c r="AH90" s="68">
        <v>2</v>
      </c>
      <c r="AI90" s="68">
        <v>1</v>
      </c>
      <c r="AJ90" s="68">
        <v>3</v>
      </c>
      <c r="AK90" s="68">
        <v>5639</v>
      </c>
      <c r="AL90" s="68">
        <v>1</v>
      </c>
      <c r="AM90" s="68">
        <v>3</v>
      </c>
      <c r="AN90" s="68">
        <v>5639</v>
      </c>
      <c r="AO90" s="68">
        <v>0</v>
      </c>
      <c r="AP90" s="68">
        <v>0</v>
      </c>
      <c r="AQ90" s="68">
        <v>0</v>
      </c>
      <c r="AR90" s="70">
        <v>43525</v>
      </c>
      <c r="AT90" s="45" t="s">
        <v>917</v>
      </c>
      <c r="AU90" s="68" t="s">
        <v>870</v>
      </c>
      <c r="AV90" s="70">
        <v>43495</v>
      </c>
      <c r="AW90" s="68">
        <v>2</v>
      </c>
      <c r="AX90" s="68" t="s">
        <v>966</v>
      </c>
      <c r="AY90" s="68">
        <v>5</v>
      </c>
      <c r="AZ90" s="68">
        <v>12</v>
      </c>
      <c r="BA90" s="68">
        <v>40906</v>
      </c>
      <c r="BB90" s="68">
        <v>3</v>
      </c>
      <c r="BC90" s="68">
        <v>8</v>
      </c>
      <c r="BD90" s="68">
        <v>25072</v>
      </c>
      <c r="BE90" s="68">
        <v>2</v>
      </c>
      <c r="BF90" s="68">
        <v>4</v>
      </c>
      <c r="BG90" s="68">
        <v>15834</v>
      </c>
      <c r="BH90" s="70">
        <v>43525</v>
      </c>
      <c r="BJ90" s="70">
        <v>43524</v>
      </c>
      <c r="BK90" s="68" t="s">
        <v>677</v>
      </c>
      <c r="BL90" s="68">
        <v>3</v>
      </c>
      <c r="BM90" s="68">
        <v>17</v>
      </c>
      <c r="BN90" s="68">
        <v>43873</v>
      </c>
      <c r="BO90" s="68">
        <v>0</v>
      </c>
      <c r="BP90" s="68">
        <v>0</v>
      </c>
      <c r="BQ90" s="68">
        <v>0</v>
      </c>
      <c r="BR90" s="68">
        <v>3</v>
      </c>
      <c r="BS90" s="68">
        <v>17</v>
      </c>
      <c r="BT90" s="68">
        <v>43873</v>
      </c>
      <c r="BU90" s="70">
        <v>43525</v>
      </c>
    </row>
    <row r="91" spans="30:76" x14ac:dyDescent="0.15">
      <c r="AD91" s="45" t="s">
        <v>199</v>
      </c>
      <c r="AE91" s="45" t="s">
        <v>201</v>
      </c>
      <c r="AF91" s="68" t="s">
        <v>202</v>
      </c>
      <c r="AG91" s="70">
        <v>43445</v>
      </c>
      <c r="AH91" s="68">
        <v>3</v>
      </c>
      <c r="AI91" s="68">
        <v>43</v>
      </c>
      <c r="AJ91" s="68">
        <v>89</v>
      </c>
      <c r="AK91" s="68">
        <v>343378</v>
      </c>
      <c r="AL91" s="68">
        <v>38</v>
      </c>
      <c r="AM91" s="68">
        <v>79</v>
      </c>
      <c r="AN91" s="68">
        <v>302776</v>
      </c>
      <c r="AO91" s="68">
        <v>5</v>
      </c>
      <c r="AP91" s="68">
        <v>10</v>
      </c>
      <c r="AQ91" s="68">
        <v>40602</v>
      </c>
      <c r="AR91" s="70">
        <v>43525</v>
      </c>
      <c r="AT91" s="45" t="s">
        <v>614</v>
      </c>
      <c r="AU91" s="68" t="s">
        <v>616</v>
      </c>
      <c r="AV91" s="70">
        <v>43445</v>
      </c>
      <c r="AW91" s="68">
        <v>3</v>
      </c>
      <c r="AX91" s="68" t="s">
        <v>966</v>
      </c>
      <c r="AY91" s="68">
        <v>4</v>
      </c>
      <c r="AZ91" s="68">
        <v>8</v>
      </c>
      <c r="BA91" s="68">
        <v>12433</v>
      </c>
      <c r="BB91" s="68">
        <v>4</v>
      </c>
      <c r="BC91" s="68">
        <v>8</v>
      </c>
      <c r="BD91" s="68">
        <v>12433</v>
      </c>
      <c r="BE91" s="68">
        <v>0</v>
      </c>
      <c r="BF91" s="68">
        <v>0</v>
      </c>
      <c r="BG91" s="68">
        <v>0</v>
      </c>
      <c r="BH91" s="70">
        <v>43525</v>
      </c>
      <c r="BJ91" s="70">
        <v>43524</v>
      </c>
      <c r="BK91" s="68" t="s">
        <v>681</v>
      </c>
      <c r="BL91" s="68">
        <v>3</v>
      </c>
      <c r="BM91" s="68">
        <v>10</v>
      </c>
      <c r="BN91" s="68">
        <v>34720</v>
      </c>
      <c r="BO91" s="68">
        <v>0</v>
      </c>
      <c r="BP91" s="68">
        <v>0</v>
      </c>
      <c r="BQ91" s="68">
        <v>0</v>
      </c>
      <c r="BR91" s="68">
        <v>3</v>
      </c>
      <c r="BS91" s="68">
        <v>10</v>
      </c>
      <c r="BT91" s="68">
        <v>34720</v>
      </c>
      <c r="BU91" s="70">
        <v>43525</v>
      </c>
    </row>
    <row r="92" spans="30:76" x14ac:dyDescent="0.15">
      <c r="AD92" s="45" t="s">
        <v>270</v>
      </c>
      <c r="AE92" s="45" t="s">
        <v>272</v>
      </c>
      <c r="AF92" s="68" t="s">
        <v>202</v>
      </c>
      <c r="AG92" s="70">
        <v>43445</v>
      </c>
      <c r="AH92" s="68">
        <v>3</v>
      </c>
      <c r="AI92" s="68">
        <v>100</v>
      </c>
      <c r="AJ92" s="68">
        <v>210</v>
      </c>
      <c r="AK92" s="68">
        <v>813478</v>
      </c>
      <c r="AL92" s="68">
        <v>92</v>
      </c>
      <c r="AM92" s="68">
        <v>188</v>
      </c>
      <c r="AN92" s="68">
        <v>743787</v>
      </c>
      <c r="AO92" s="68">
        <v>8</v>
      </c>
      <c r="AP92" s="68">
        <v>22</v>
      </c>
      <c r="AQ92" s="68">
        <v>69691</v>
      </c>
      <c r="AR92" s="70">
        <v>43525</v>
      </c>
      <c r="AT92" s="45" t="s">
        <v>531</v>
      </c>
      <c r="AU92" s="68" t="s">
        <v>533</v>
      </c>
      <c r="AV92" s="70">
        <v>43445</v>
      </c>
      <c r="AW92" s="68">
        <v>3</v>
      </c>
      <c r="AX92" s="68" t="s">
        <v>966</v>
      </c>
      <c r="AY92" s="68">
        <v>1</v>
      </c>
      <c r="AZ92" s="68">
        <v>2</v>
      </c>
      <c r="BA92" s="68">
        <v>4750</v>
      </c>
      <c r="BB92" s="68">
        <v>1</v>
      </c>
      <c r="BC92" s="68">
        <v>2</v>
      </c>
      <c r="BD92" s="68">
        <v>4750</v>
      </c>
      <c r="BE92" s="68">
        <v>0</v>
      </c>
      <c r="BF92" s="68">
        <v>0</v>
      </c>
      <c r="BG92" s="68">
        <v>0</v>
      </c>
      <c r="BH92" s="70">
        <v>43525</v>
      </c>
      <c r="BJ92" s="70">
        <v>43524</v>
      </c>
      <c r="BK92" s="68" t="s">
        <v>682</v>
      </c>
      <c r="BL92" s="68">
        <v>3</v>
      </c>
      <c r="BM92" s="68">
        <v>6</v>
      </c>
      <c r="BN92" s="68">
        <v>16028</v>
      </c>
      <c r="BO92" s="68">
        <v>0</v>
      </c>
      <c r="BP92" s="68">
        <v>0</v>
      </c>
      <c r="BQ92" s="68">
        <v>0</v>
      </c>
      <c r="BR92" s="68">
        <v>3</v>
      </c>
      <c r="BS92" s="68">
        <v>6</v>
      </c>
      <c r="BT92" s="68">
        <v>16028</v>
      </c>
      <c r="BU92" s="70">
        <v>43525</v>
      </c>
    </row>
    <row r="93" spans="30:76" x14ac:dyDescent="0.15">
      <c r="AD93" s="45" t="s">
        <v>470</v>
      </c>
      <c r="AE93" s="45" t="s">
        <v>474</v>
      </c>
      <c r="AF93" s="68" t="s">
        <v>202</v>
      </c>
      <c r="AG93" s="70">
        <v>43445</v>
      </c>
      <c r="AH93" s="68">
        <v>3</v>
      </c>
      <c r="AI93" s="68">
        <v>103</v>
      </c>
      <c r="AJ93" s="68">
        <v>216</v>
      </c>
      <c r="AK93" s="68">
        <v>793560</v>
      </c>
      <c r="AL93" s="68">
        <v>95</v>
      </c>
      <c r="AM93" s="68">
        <v>198</v>
      </c>
      <c r="AN93" s="68">
        <v>727477</v>
      </c>
      <c r="AO93" s="68">
        <v>8</v>
      </c>
      <c r="AP93" s="68">
        <v>18</v>
      </c>
      <c r="AQ93" s="68">
        <v>66083</v>
      </c>
      <c r="AR93" s="70">
        <v>43525</v>
      </c>
      <c r="AT93" s="45" t="s">
        <v>557</v>
      </c>
      <c r="AU93" s="68" t="s">
        <v>559</v>
      </c>
      <c r="AV93" s="70">
        <v>43445</v>
      </c>
      <c r="AW93" s="68">
        <v>2</v>
      </c>
      <c r="AX93" s="68" t="s">
        <v>966</v>
      </c>
      <c r="AY93" s="68">
        <v>8</v>
      </c>
      <c r="AZ93" s="68">
        <v>20</v>
      </c>
      <c r="BA93" s="68">
        <v>64652</v>
      </c>
      <c r="BB93" s="68">
        <v>7</v>
      </c>
      <c r="BC93" s="68">
        <v>17</v>
      </c>
      <c r="BD93" s="68">
        <v>58801</v>
      </c>
      <c r="BE93" s="68">
        <v>1</v>
      </c>
      <c r="BF93" s="68">
        <v>3</v>
      </c>
      <c r="BG93" s="68">
        <v>5851</v>
      </c>
      <c r="BH93" s="70">
        <v>43525</v>
      </c>
      <c r="BJ93" s="70">
        <v>43524</v>
      </c>
      <c r="BK93" s="68" t="s">
        <v>683</v>
      </c>
      <c r="BL93" s="68">
        <v>1</v>
      </c>
      <c r="BM93" s="68">
        <v>1</v>
      </c>
      <c r="BN93" s="68">
        <v>3350</v>
      </c>
      <c r="BO93" s="68">
        <v>0</v>
      </c>
      <c r="BP93" s="68">
        <v>0</v>
      </c>
      <c r="BQ93" s="68">
        <v>0</v>
      </c>
      <c r="BR93" s="68">
        <v>1</v>
      </c>
      <c r="BS93" s="68">
        <v>1</v>
      </c>
      <c r="BT93" s="68">
        <v>3350</v>
      </c>
      <c r="BU93" s="70">
        <v>43525</v>
      </c>
    </row>
    <row r="94" spans="30:76" x14ac:dyDescent="0.15">
      <c r="AD94" s="45" t="s">
        <v>277</v>
      </c>
      <c r="AE94" s="45" t="s">
        <v>279</v>
      </c>
      <c r="AF94" s="68" t="s">
        <v>280</v>
      </c>
      <c r="AG94" s="70">
        <v>43445</v>
      </c>
      <c r="AH94" s="68">
        <v>3</v>
      </c>
      <c r="AI94" s="68">
        <v>162</v>
      </c>
      <c r="AJ94" s="68">
        <v>367</v>
      </c>
      <c r="AK94" s="68">
        <v>1220506</v>
      </c>
      <c r="AL94" s="68">
        <v>147</v>
      </c>
      <c r="AM94" s="68">
        <v>331</v>
      </c>
      <c r="AN94" s="68">
        <v>1098933</v>
      </c>
      <c r="AO94" s="68">
        <v>15</v>
      </c>
      <c r="AP94" s="68">
        <v>36</v>
      </c>
      <c r="AQ94" s="68">
        <v>121573</v>
      </c>
      <c r="AR94" s="70">
        <v>43525</v>
      </c>
      <c r="AT94" s="45" t="s">
        <v>513</v>
      </c>
      <c r="AU94" s="68" t="s">
        <v>515</v>
      </c>
      <c r="AV94" s="70">
        <v>43445</v>
      </c>
      <c r="AW94" s="68">
        <v>3</v>
      </c>
      <c r="AX94" s="68" t="s">
        <v>966</v>
      </c>
      <c r="AY94" s="68">
        <v>42</v>
      </c>
      <c r="AZ94" s="68">
        <v>79</v>
      </c>
      <c r="BA94" s="68">
        <v>219478</v>
      </c>
      <c r="BB94" s="68">
        <v>38</v>
      </c>
      <c r="BC94" s="68">
        <v>70</v>
      </c>
      <c r="BD94" s="68">
        <v>190927</v>
      </c>
      <c r="BE94" s="68">
        <v>4</v>
      </c>
      <c r="BF94" s="68">
        <v>9</v>
      </c>
      <c r="BG94" s="68">
        <v>28551</v>
      </c>
      <c r="BH94" s="70">
        <v>43525</v>
      </c>
      <c r="BJ94" s="70">
        <v>43524</v>
      </c>
      <c r="BK94" s="68" t="s">
        <v>684</v>
      </c>
      <c r="BL94" s="68">
        <v>39</v>
      </c>
      <c r="BM94" s="68">
        <v>78</v>
      </c>
      <c r="BN94" s="68">
        <v>206241</v>
      </c>
      <c r="BO94" s="68">
        <v>0</v>
      </c>
      <c r="BP94" s="68">
        <v>0</v>
      </c>
      <c r="BQ94" s="68">
        <v>0</v>
      </c>
      <c r="BR94" s="68">
        <v>39</v>
      </c>
      <c r="BS94" s="68">
        <v>78</v>
      </c>
      <c r="BT94" s="68">
        <v>206241</v>
      </c>
      <c r="BU94" s="70">
        <v>43525</v>
      </c>
    </row>
    <row r="95" spans="30:76" x14ac:dyDescent="0.15">
      <c r="AD95" s="45" t="s">
        <v>401</v>
      </c>
      <c r="AE95" s="45" t="s">
        <v>403</v>
      </c>
      <c r="AF95" s="68" t="s">
        <v>404</v>
      </c>
      <c r="AG95" s="70">
        <v>43445</v>
      </c>
      <c r="AH95" s="68">
        <v>3</v>
      </c>
      <c r="AI95" s="68">
        <v>1</v>
      </c>
      <c r="AJ95" s="68">
        <v>2</v>
      </c>
      <c r="AK95" s="68">
        <v>9500</v>
      </c>
      <c r="AL95" s="68">
        <v>1</v>
      </c>
      <c r="AM95" s="68">
        <v>2</v>
      </c>
      <c r="AN95" s="68">
        <v>9500</v>
      </c>
      <c r="AO95" s="68">
        <v>0</v>
      </c>
      <c r="AP95" s="68">
        <v>0</v>
      </c>
      <c r="AQ95" s="68">
        <v>0</v>
      </c>
      <c r="AR95" s="70">
        <v>43525</v>
      </c>
      <c r="AT95" s="45" t="s">
        <v>291</v>
      </c>
      <c r="AU95" s="68" t="s">
        <v>293</v>
      </c>
      <c r="AV95" s="70">
        <v>43445</v>
      </c>
      <c r="AW95" s="68">
        <v>2</v>
      </c>
      <c r="AX95" s="68" t="s">
        <v>966</v>
      </c>
      <c r="AY95" s="68">
        <v>2</v>
      </c>
      <c r="AZ95" s="68">
        <v>10</v>
      </c>
      <c r="BA95" s="68">
        <v>27485</v>
      </c>
      <c r="BB95" s="68">
        <v>2</v>
      </c>
      <c r="BC95" s="68">
        <v>10</v>
      </c>
      <c r="BD95" s="68">
        <v>27485</v>
      </c>
      <c r="BE95" s="68">
        <v>0</v>
      </c>
      <c r="BF95" s="68">
        <v>0</v>
      </c>
      <c r="BG95" s="68">
        <v>0</v>
      </c>
      <c r="BH95" s="70">
        <v>43525</v>
      </c>
      <c r="BJ95" s="70">
        <v>43524</v>
      </c>
      <c r="BK95" s="68" t="s">
        <v>685</v>
      </c>
      <c r="BL95" s="68">
        <v>2</v>
      </c>
      <c r="BM95" s="68">
        <v>10</v>
      </c>
      <c r="BN95" s="68">
        <v>27950</v>
      </c>
      <c r="BO95" s="68">
        <v>0</v>
      </c>
      <c r="BP95" s="68">
        <v>0</v>
      </c>
      <c r="BQ95" s="68">
        <v>0</v>
      </c>
      <c r="BR95" s="68">
        <v>2</v>
      </c>
      <c r="BS95" s="68">
        <v>10</v>
      </c>
      <c r="BT95" s="68">
        <v>27950</v>
      </c>
      <c r="BU95" s="70">
        <v>43525</v>
      </c>
    </row>
    <row r="96" spans="30:76" x14ac:dyDescent="0.15">
      <c r="AD96" s="45" t="s">
        <v>101</v>
      </c>
      <c r="AE96" s="45" t="s">
        <v>106</v>
      </c>
      <c r="AF96" s="68" t="s">
        <v>107</v>
      </c>
      <c r="AG96" s="70">
        <v>43445</v>
      </c>
      <c r="AH96" s="68">
        <v>3</v>
      </c>
      <c r="AI96" s="68">
        <v>50</v>
      </c>
      <c r="AJ96" s="68">
        <v>102</v>
      </c>
      <c r="AK96" s="68">
        <v>205033</v>
      </c>
      <c r="AL96" s="68">
        <v>45</v>
      </c>
      <c r="AM96" s="68">
        <v>90</v>
      </c>
      <c r="AN96" s="68">
        <v>187878</v>
      </c>
      <c r="AO96" s="68">
        <v>5</v>
      </c>
      <c r="AP96" s="68">
        <v>12</v>
      </c>
      <c r="AQ96" s="68">
        <v>17155</v>
      </c>
      <c r="AR96" s="70">
        <v>43525</v>
      </c>
      <c r="AT96" s="45" t="s">
        <v>593</v>
      </c>
      <c r="AU96" s="68" t="s">
        <v>595</v>
      </c>
      <c r="AV96" s="70">
        <v>43445</v>
      </c>
      <c r="AW96" s="68">
        <v>3</v>
      </c>
      <c r="AX96" s="68" t="s">
        <v>966</v>
      </c>
      <c r="AY96" s="68">
        <v>11</v>
      </c>
      <c r="AZ96" s="68">
        <v>25</v>
      </c>
      <c r="BA96" s="68">
        <v>61001</v>
      </c>
      <c r="BB96" s="68">
        <v>11</v>
      </c>
      <c r="BC96" s="68">
        <v>25</v>
      </c>
      <c r="BD96" s="68">
        <v>61001</v>
      </c>
      <c r="BE96" s="68">
        <v>0</v>
      </c>
      <c r="BF96" s="68">
        <v>0</v>
      </c>
      <c r="BG96" s="68">
        <v>0</v>
      </c>
      <c r="BH96" s="70">
        <v>43525</v>
      </c>
      <c r="BJ96" s="70">
        <v>43524</v>
      </c>
      <c r="BK96" s="68" t="s">
        <v>687</v>
      </c>
      <c r="BL96" s="68">
        <v>2</v>
      </c>
      <c r="BM96" s="68">
        <v>6</v>
      </c>
      <c r="BN96" s="68">
        <v>9500</v>
      </c>
      <c r="BO96" s="68">
        <v>0</v>
      </c>
      <c r="BP96" s="68">
        <v>0</v>
      </c>
      <c r="BQ96" s="68">
        <v>0</v>
      </c>
      <c r="BR96" s="68">
        <v>2</v>
      </c>
      <c r="BS96" s="68">
        <v>6</v>
      </c>
      <c r="BT96" s="68">
        <v>9500</v>
      </c>
      <c r="BU96" s="70">
        <v>43525</v>
      </c>
    </row>
    <row r="97" spans="30:73" x14ac:dyDescent="0.15">
      <c r="AD97" s="45" t="s">
        <v>101</v>
      </c>
      <c r="AE97" s="45" t="s">
        <v>104</v>
      </c>
      <c r="AF97" s="68" t="s">
        <v>105</v>
      </c>
      <c r="AG97" s="70">
        <v>43445</v>
      </c>
      <c r="AH97" s="68">
        <v>3</v>
      </c>
      <c r="AI97" s="68">
        <v>15</v>
      </c>
      <c r="AJ97" s="68">
        <v>25</v>
      </c>
      <c r="AK97" s="68">
        <v>40210</v>
      </c>
      <c r="AL97" s="68">
        <v>12</v>
      </c>
      <c r="AM97" s="68">
        <v>21</v>
      </c>
      <c r="AN97" s="68">
        <v>34600</v>
      </c>
      <c r="AO97" s="68">
        <v>3</v>
      </c>
      <c r="AP97" s="68">
        <v>4</v>
      </c>
      <c r="AQ97" s="68">
        <v>5610</v>
      </c>
      <c r="AR97" s="70">
        <v>43525</v>
      </c>
      <c r="AT97" s="45" t="s">
        <v>554</v>
      </c>
      <c r="AU97" s="68" t="s">
        <v>556</v>
      </c>
      <c r="AV97" s="70">
        <v>43445</v>
      </c>
      <c r="AW97" s="68">
        <v>3</v>
      </c>
      <c r="AX97" s="68" t="s">
        <v>966</v>
      </c>
      <c r="AY97" s="68">
        <v>47</v>
      </c>
      <c r="AZ97" s="68">
        <v>101</v>
      </c>
      <c r="BA97" s="68">
        <v>354897</v>
      </c>
      <c r="BB97" s="68">
        <v>43</v>
      </c>
      <c r="BC97" s="68">
        <v>94</v>
      </c>
      <c r="BD97" s="68">
        <v>339007</v>
      </c>
      <c r="BE97" s="68">
        <v>4</v>
      </c>
      <c r="BF97" s="68">
        <v>7</v>
      </c>
      <c r="BG97" s="68">
        <v>15890</v>
      </c>
      <c r="BH97" s="70">
        <v>43525</v>
      </c>
      <c r="BJ97" s="70">
        <v>43524</v>
      </c>
      <c r="BK97" s="68" t="s">
        <v>688</v>
      </c>
      <c r="BL97" s="68">
        <v>1</v>
      </c>
      <c r="BM97" s="68">
        <v>4</v>
      </c>
      <c r="BN97" s="68">
        <v>17473</v>
      </c>
      <c r="BO97" s="68">
        <v>0</v>
      </c>
      <c r="BP97" s="68">
        <v>0</v>
      </c>
      <c r="BQ97" s="68">
        <v>0</v>
      </c>
      <c r="BR97" s="68">
        <v>1</v>
      </c>
      <c r="BS97" s="68">
        <v>4</v>
      </c>
      <c r="BT97" s="68">
        <v>17473</v>
      </c>
      <c r="BU97" s="70">
        <v>43525</v>
      </c>
    </row>
    <row r="98" spans="30:73" x14ac:dyDescent="0.15">
      <c r="AD98" s="45" t="s">
        <v>391</v>
      </c>
      <c r="AE98" s="45" t="s">
        <v>392</v>
      </c>
      <c r="AF98" s="68" t="s">
        <v>393</v>
      </c>
      <c r="AG98" s="70">
        <v>43445</v>
      </c>
      <c r="AH98" s="68">
        <v>3</v>
      </c>
      <c r="AI98" s="68">
        <v>1775</v>
      </c>
      <c r="AJ98" s="68">
        <v>5749</v>
      </c>
      <c r="AK98" s="68">
        <v>16496911</v>
      </c>
      <c r="AL98" s="68">
        <v>1544</v>
      </c>
      <c r="AM98" s="68">
        <v>4862</v>
      </c>
      <c r="AN98" s="68">
        <v>13846855</v>
      </c>
      <c r="AO98" s="68">
        <v>248</v>
      </c>
      <c r="AP98" s="68">
        <v>887</v>
      </c>
      <c r="AQ98" s="68">
        <v>2650056</v>
      </c>
      <c r="AR98" s="70">
        <v>43525</v>
      </c>
      <c r="AT98" s="45" t="s">
        <v>919</v>
      </c>
      <c r="AU98" s="68" t="s">
        <v>871</v>
      </c>
      <c r="AV98" s="70">
        <v>43495</v>
      </c>
      <c r="AW98" s="68">
        <v>3</v>
      </c>
      <c r="AX98" s="68" t="s">
        <v>966</v>
      </c>
      <c r="AY98" s="68">
        <v>14</v>
      </c>
      <c r="AZ98" s="68">
        <v>28</v>
      </c>
      <c r="BA98" s="68">
        <v>81110</v>
      </c>
      <c r="BB98" s="68">
        <v>2</v>
      </c>
      <c r="BC98" s="68">
        <v>3</v>
      </c>
      <c r="BD98" s="68">
        <v>3991</v>
      </c>
      <c r="BE98" s="68">
        <v>12</v>
      </c>
      <c r="BF98" s="68">
        <v>25</v>
      </c>
      <c r="BG98" s="68">
        <v>77119</v>
      </c>
      <c r="BH98" s="70">
        <v>43525</v>
      </c>
      <c r="BJ98" s="70">
        <v>43524</v>
      </c>
      <c r="BK98" s="68" t="s">
        <v>690</v>
      </c>
      <c r="BL98" s="68">
        <v>3</v>
      </c>
      <c r="BM98" s="68">
        <v>5</v>
      </c>
      <c r="BN98" s="68">
        <v>14934</v>
      </c>
      <c r="BO98" s="68">
        <v>0</v>
      </c>
      <c r="BP98" s="68">
        <v>0</v>
      </c>
      <c r="BQ98" s="68">
        <v>0</v>
      </c>
      <c r="BR98" s="68">
        <v>3</v>
      </c>
      <c r="BS98" s="68">
        <v>5</v>
      </c>
      <c r="BT98" s="68">
        <v>14934</v>
      </c>
      <c r="BU98" s="70">
        <v>43525</v>
      </c>
    </row>
    <row r="99" spans="30:73" x14ac:dyDescent="0.15">
      <c r="AD99" s="45" t="s">
        <v>391</v>
      </c>
      <c r="AE99" s="45" t="s">
        <v>394</v>
      </c>
      <c r="AF99" s="68" t="s">
        <v>395</v>
      </c>
      <c r="AG99" s="70">
        <v>43445</v>
      </c>
      <c r="AH99" s="68">
        <v>3</v>
      </c>
      <c r="AI99" s="68">
        <v>68</v>
      </c>
      <c r="AJ99" s="68">
        <v>325</v>
      </c>
      <c r="AK99" s="68">
        <v>973080</v>
      </c>
      <c r="AL99" s="68">
        <v>62</v>
      </c>
      <c r="AM99" s="68">
        <v>290</v>
      </c>
      <c r="AN99" s="68">
        <v>861332</v>
      </c>
      <c r="AO99" s="68">
        <v>7</v>
      </c>
      <c r="AP99" s="68">
        <v>35</v>
      </c>
      <c r="AQ99" s="68">
        <v>111748</v>
      </c>
      <c r="AR99" s="70">
        <v>43525</v>
      </c>
      <c r="AT99" s="45" t="s">
        <v>185</v>
      </c>
      <c r="AU99" s="68" t="s">
        <v>187</v>
      </c>
      <c r="AV99" s="70">
        <v>43445</v>
      </c>
      <c r="AW99" s="68">
        <v>3</v>
      </c>
      <c r="AX99" s="68" t="s">
        <v>966</v>
      </c>
      <c r="AY99" s="68">
        <v>2</v>
      </c>
      <c r="AZ99" s="68">
        <v>6</v>
      </c>
      <c r="BA99" s="68">
        <v>24109</v>
      </c>
      <c r="BB99" s="68">
        <v>2</v>
      </c>
      <c r="BC99" s="68">
        <v>6</v>
      </c>
      <c r="BD99" s="68">
        <v>24109</v>
      </c>
      <c r="BE99" s="68">
        <v>0</v>
      </c>
      <c r="BF99" s="68">
        <v>0</v>
      </c>
      <c r="BG99" s="68">
        <v>0</v>
      </c>
      <c r="BH99" s="70">
        <v>43525</v>
      </c>
      <c r="BJ99" s="70">
        <v>43524</v>
      </c>
      <c r="BK99" s="68" t="s">
        <v>692</v>
      </c>
      <c r="BL99" s="68">
        <v>7</v>
      </c>
      <c r="BM99" s="68">
        <v>12</v>
      </c>
      <c r="BN99" s="68">
        <v>30407</v>
      </c>
      <c r="BO99" s="68">
        <v>0</v>
      </c>
      <c r="BP99" s="68">
        <v>0</v>
      </c>
      <c r="BQ99" s="68">
        <v>0</v>
      </c>
      <c r="BR99" s="68">
        <v>7</v>
      </c>
      <c r="BS99" s="68">
        <v>12</v>
      </c>
      <c r="BT99" s="68">
        <v>30407</v>
      </c>
      <c r="BU99" s="70">
        <v>43525</v>
      </c>
    </row>
    <row r="100" spans="30:73" x14ac:dyDescent="0.15">
      <c r="AD100" s="45" t="s">
        <v>223</v>
      </c>
      <c r="AE100" s="45" t="s">
        <v>224</v>
      </c>
      <c r="AF100" s="68" t="s">
        <v>225</v>
      </c>
      <c r="AG100" s="70">
        <v>43445</v>
      </c>
      <c r="AH100" s="68">
        <v>2</v>
      </c>
      <c r="AI100" s="68">
        <v>1</v>
      </c>
      <c r="AJ100" s="68">
        <v>2</v>
      </c>
      <c r="AK100" s="68">
        <v>9500</v>
      </c>
      <c r="AL100" s="68">
        <v>1</v>
      </c>
      <c r="AM100" s="68">
        <v>2</v>
      </c>
      <c r="AN100" s="68">
        <v>9500</v>
      </c>
      <c r="AO100" s="68">
        <v>0</v>
      </c>
      <c r="AP100" s="68">
        <v>0</v>
      </c>
      <c r="AQ100" s="68">
        <v>0</v>
      </c>
      <c r="AR100" s="70">
        <v>43525</v>
      </c>
      <c r="AT100" s="45" t="s">
        <v>182</v>
      </c>
      <c r="AU100" s="68" t="s">
        <v>184</v>
      </c>
      <c r="AV100" s="70">
        <v>43445</v>
      </c>
      <c r="AW100" s="68">
        <v>3</v>
      </c>
      <c r="AX100" s="68" t="s">
        <v>966</v>
      </c>
      <c r="AY100" s="68">
        <v>170</v>
      </c>
      <c r="AZ100" s="68">
        <v>967</v>
      </c>
      <c r="BA100" s="68">
        <v>3317496</v>
      </c>
      <c r="BB100" s="68">
        <v>149</v>
      </c>
      <c r="BC100" s="68">
        <v>824</v>
      </c>
      <c r="BD100" s="68">
        <v>2857834</v>
      </c>
      <c r="BE100" s="68">
        <v>21</v>
      </c>
      <c r="BF100" s="68">
        <v>143</v>
      </c>
      <c r="BG100" s="68">
        <v>459662</v>
      </c>
      <c r="BH100" s="70">
        <v>43525</v>
      </c>
      <c r="BJ100" s="70">
        <v>43524</v>
      </c>
      <c r="BK100" s="68" t="s">
        <v>695</v>
      </c>
      <c r="BL100" s="68">
        <v>4</v>
      </c>
      <c r="BM100" s="68">
        <v>32</v>
      </c>
      <c r="BN100" s="68">
        <v>71325</v>
      </c>
      <c r="BO100" s="68">
        <v>0</v>
      </c>
      <c r="BP100" s="68">
        <v>0</v>
      </c>
      <c r="BQ100" s="68">
        <v>0</v>
      </c>
      <c r="BR100" s="68">
        <v>4</v>
      </c>
      <c r="BS100" s="68">
        <v>32</v>
      </c>
      <c r="BT100" s="68">
        <v>71325</v>
      </c>
      <c r="BU100" s="70">
        <v>43525</v>
      </c>
    </row>
    <row r="101" spans="30:73" x14ac:dyDescent="0.15">
      <c r="AD101" s="45" t="s">
        <v>124</v>
      </c>
      <c r="AE101" s="45" t="s">
        <v>125</v>
      </c>
      <c r="AF101" s="68" t="s">
        <v>126</v>
      </c>
      <c r="AG101" s="70">
        <v>43445</v>
      </c>
      <c r="AH101" s="68">
        <v>3</v>
      </c>
      <c r="AI101" s="68">
        <v>243</v>
      </c>
      <c r="AJ101" s="68">
        <v>1246</v>
      </c>
      <c r="AK101" s="68">
        <v>3226338</v>
      </c>
      <c r="AL101" s="68">
        <v>211</v>
      </c>
      <c r="AM101" s="68">
        <v>1004</v>
      </c>
      <c r="AN101" s="68">
        <v>2612962</v>
      </c>
      <c r="AO101" s="68">
        <v>45</v>
      </c>
      <c r="AP101" s="68">
        <v>242</v>
      </c>
      <c r="AQ101" s="68">
        <v>613376</v>
      </c>
      <c r="AR101" s="70">
        <v>43525</v>
      </c>
      <c r="AT101" s="45" t="s">
        <v>921</v>
      </c>
      <c r="AU101" s="68" t="s">
        <v>872</v>
      </c>
      <c r="AV101" s="70">
        <v>43495</v>
      </c>
      <c r="AW101" s="68">
        <v>3</v>
      </c>
      <c r="AX101" s="68" t="s">
        <v>966</v>
      </c>
      <c r="AY101" s="68">
        <v>16</v>
      </c>
      <c r="AZ101" s="68">
        <v>114</v>
      </c>
      <c r="BA101" s="68">
        <v>651165</v>
      </c>
      <c r="BB101" s="68">
        <v>7</v>
      </c>
      <c r="BC101" s="68">
        <v>65</v>
      </c>
      <c r="BD101" s="68">
        <v>329260</v>
      </c>
      <c r="BE101" s="68">
        <v>9</v>
      </c>
      <c r="BF101" s="68">
        <v>49</v>
      </c>
      <c r="BG101" s="68">
        <v>321905</v>
      </c>
      <c r="BH101" s="70">
        <v>43525</v>
      </c>
      <c r="BJ101" s="70">
        <v>43524</v>
      </c>
      <c r="BK101" s="68" t="s">
        <v>697</v>
      </c>
      <c r="BL101" s="68">
        <v>4</v>
      </c>
      <c r="BM101" s="68">
        <v>9</v>
      </c>
      <c r="BN101" s="68">
        <v>32697</v>
      </c>
      <c r="BO101" s="68">
        <v>0</v>
      </c>
      <c r="BP101" s="68">
        <v>0</v>
      </c>
      <c r="BQ101" s="68">
        <v>0</v>
      </c>
      <c r="BR101" s="68">
        <v>4</v>
      </c>
      <c r="BS101" s="68">
        <v>9</v>
      </c>
      <c r="BT101" s="68">
        <v>32697</v>
      </c>
      <c r="BU101" s="70">
        <v>43525</v>
      </c>
    </row>
    <row r="102" spans="30:73" x14ac:dyDescent="0.15">
      <c r="AD102" s="45" t="s">
        <v>971</v>
      </c>
      <c r="AE102" s="45" t="s">
        <v>989</v>
      </c>
      <c r="AF102" s="68" t="s">
        <v>126</v>
      </c>
      <c r="AG102" s="70">
        <v>43524</v>
      </c>
      <c r="AH102" s="68">
        <v>2</v>
      </c>
      <c r="AI102" s="68">
        <v>3</v>
      </c>
      <c r="AJ102" s="68">
        <v>17</v>
      </c>
      <c r="AK102" s="68">
        <v>48928</v>
      </c>
      <c r="AL102" s="68">
        <v>0</v>
      </c>
      <c r="AM102" s="68">
        <v>0</v>
      </c>
      <c r="AN102" s="68">
        <v>0</v>
      </c>
      <c r="AO102" s="68">
        <v>3</v>
      </c>
      <c r="AP102" s="68">
        <v>17</v>
      </c>
      <c r="AQ102" s="68">
        <v>48928</v>
      </c>
      <c r="AR102" s="70">
        <v>43525</v>
      </c>
      <c r="AT102" s="45" t="s">
        <v>923</v>
      </c>
      <c r="AU102" s="68" t="s">
        <v>873</v>
      </c>
      <c r="AV102" s="70">
        <v>43495</v>
      </c>
      <c r="AW102" s="68">
        <v>3</v>
      </c>
      <c r="AX102" s="68" t="s">
        <v>966</v>
      </c>
      <c r="AY102" s="68">
        <v>5</v>
      </c>
      <c r="AZ102" s="68">
        <v>9</v>
      </c>
      <c r="BA102" s="68">
        <v>35168</v>
      </c>
      <c r="BB102" s="68">
        <v>2</v>
      </c>
      <c r="BC102" s="68">
        <v>4</v>
      </c>
      <c r="BD102" s="68">
        <v>17364</v>
      </c>
      <c r="BE102" s="68">
        <v>3</v>
      </c>
      <c r="BF102" s="68">
        <v>5</v>
      </c>
      <c r="BG102" s="68">
        <v>17804</v>
      </c>
      <c r="BH102" s="70">
        <v>43525</v>
      </c>
      <c r="BJ102" s="70">
        <v>43524</v>
      </c>
      <c r="BK102" s="68" t="s">
        <v>698</v>
      </c>
      <c r="BL102" s="68">
        <v>1</v>
      </c>
      <c r="BM102" s="68">
        <v>2</v>
      </c>
      <c r="BN102" s="68">
        <v>9935</v>
      </c>
      <c r="BO102" s="68">
        <v>0</v>
      </c>
      <c r="BP102" s="68">
        <v>0</v>
      </c>
      <c r="BQ102" s="68">
        <v>0</v>
      </c>
      <c r="BR102" s="68">
        <v>1</v>
      </c>
      <c r="BS102" s="68">
        <v>2</v>
      </c>
      <c r="BT102" s="68">
        <v>9935</v>
      </c>
      <c r="BU102" s="70">
        <v>43525</v>
      </c>
    </row>
    <row r="103" spans="30:73" x14ac:dyDescent="0.15">
      <c r="AD103" s="45" t="s">
        <v>250</v>
      </c>
      <c r="AE103" s="45" t="s">
        <v>251</v>
      </c>
      <c r="AF103" s="68" t="s">
        <v>126</v>
      </c>
      <c r="AG103" s="70">
        <v>43445</v>
      </c>
      <c r="AH103" s="68">
        <v>3</v>
      </c>
      <c r="AI103" s="68">
        <v>10</v>
      </c>
      <c r="AJ103" s="68">
        <v>23</v>
      </c>
      <c r="AK103" s="68">
        <v>72833</v>
      </c>
      <c r="AL103" s="68">
        <v>10</v>
      </c>
      <c r="AM103" s="68">
        <v>23</v>
      </c>
      <c r="AN103" s="68">
        <v>72833</v>
      </c>
      <c r="AO103" s="68">
        <v>0</v>
      </c>
      <c r="AP103" s="68">
        <v>0</v>
      </c>
      <c r="AQ103" s="68">
        <v>0</v>
      </c>
      <c r="AR103" s="70">
        <v>43525</v>
      </c>
      <c r="AT103" s="45" t="s">
        <v>188</v>
      </c>
      <c r="AU103" s="68" t="s">
        <v>190</v>
      </c>
      <c r="AV103" s="70">
        <v>43445</v>
      </c>
      <c r="AW103" s="68">
        <v>3</v>
      </c>
      <c r="AX103" s="68" t="s">
        <v>966</v>
      </c>
      <c r="AY103" s="68">
        <v>2</v>
      </c>
      <c r="AZ103" s="68">
        <v>7</v>
      </c>
      <c r="BA103" s="68">
        <v>21507</v>
      </c>
      <c r="BB103" s="68">
        <v>2</v>
      </c>
      <c r="BC103" s="68">
        <v>7</v>
      </c>
      <c r="BD103" s="68">
        <v>21507</v>
      </c>
      <c r="BE103" s="68">
        <v>0</v>
      </c>
      <c r="BF103" s="68">
        <v>0</v>
      </c>
      <c r="BG103" s="68">
        <v>0</v>
      </c>
      <c r="BH103" s="70">
        <v>43525</v>
      </c>
      <c r="BJ103" s="70">
        <v>43524</v>
      </c>
      <c r="BK103" s="68" t="s">
        <v>699</v>
      </c>
      <c r="BL103" s="68">
        <v>5</v>
      </c>
      <c r="BM103" s="68">
        <v>16</v>
      </c>
      <c r="BN103" s="68">
        <v>46544</v>
      </c>
      <c r="BO103" s="68">
        <v>0</v>
      </c>
      <c r="BP103" s="68">
        <v>0</v>
      </c>
      <c r="BQ103" s="68">
        <v>0</v>
      </c>
      <c r="BR103" s="68">
        <v>5</v>
      </c>
      <c r="BS103" s="68">
        <v>16</v>
      </c>
      <c r="BT103" s="68">
        <v>46544</v>
      </c>
      <c r="BU103" s="70">
        <v>43525</v>
      </c>
    </row>
    <row r="104" spans="30:73" x14ac:dyDescent="0.15">
      <c r="AD104" s="45" t="s">
        <v>281</v>
      </c>
      <c r="AE104" s="45" t="s">
        <v>282</v>
      </c>
      <c r="AF104" s="68" t="s">
        <v>126</v>
      </c>
      <c r="AG104" s="70">
        <v>43445</v>
      </c>
      <c r="AH104" s="68">
        <v>3</v>
      </c>
      <c r="AI104" s="68">
        <v>5</v>
      </c>
      <c r="AJ104" s="68">
        <v>12</v>
      </c>
      <c r="AK104" s="68">
        <v>34230</v>
      </c>
      <c r="AL104" s="68">
        <v>5</v>
      </c>
      <c r="AM104" s="68">
        <v>12</v>
      </c>
      <c r="AN104" s="68">
        <v>34230</v>
      </c>
      <c r="AO104" s="68">
        <v>0</v>
      </c>
      <c r="AP104" s="68">
        <v>0</v>
      </c>
      <c r="AQ104" s="68">
        <v>0</v>
      </c>
      <c r="AR104" s="70">
        <v>43525</v>
      </c>
      <c r="AT104" s="45" t="s">
        <v>551</v>
      </c>
      <c r="AU104" s="68" t="s">
        <v>553</v>
      </c>
      <c r="AV104" s="70">
        <v>43445</v>
      </c>
      <c r="AW104" s="68">
        <v>3</v>
      </c>
      <c r="AX104" s="68" t="s">
        <v>966</v>
      </c>
      <c r="AY104" s="68">
        <v>2</v>
      </c>
      <c r="AZ104" s="68">
        <v>6</v>
      </c>
      <c r="BA104" s="68">
        <v>24750</v>
      </c>
      <c r="BB104" s="68">
        <v>2</v>
      </c>
      <c r="BC104" s="68">
        <v>6</v>
      </c>
      <c r="BD104" s="68">
        <v>24750</v>
      </c>
      <c r="BE104" s="68">
        <v>0</v>
      </c>
      <c r="BF104" s="68">
        <v>0</v>
      </c>
      <c r="BG104" s="68">
        <v>0</v>
      </c>
      <c r="BH104" s="70">
        <v>43525</v>
      </c>
      <c r="BJ104" s="70">
        <v>43524</v>
      </c>
      <c r="BK104" s="68" t="s">
        <v>61</v>
      </c>
      <c r="BL104" s="68">
        <v>1</v>
      </c>
      <c r="BM104" s="68">
        <v>1</v>
      </c>
      <c r="BN104" s="68">
        <v>1165</v>
      </c>
      <c r="BO104" s="68">
        <v>0</v>
      </c>
      <c r="BP104" s="68">
        <v>0</v>
      </c>
      <c r="BQ104" s="68">
        <v>0</v>
      </c>
      <c r="BR104" s="68">
        <v>1</v>
      </c>
      <c r="BS104" s="68">
        <v>1</v>
      </c>
      <c r="BT104" s="68">
        <v>1165</v>
      </c>
      <c r="BU104" s="70">
        <v>43525</v>
      </c>
    </row>
    <row r="105" spans="30:73" x14ac:dyDescent="0.15">
      <c r="AD105" s="45" t="s">
        <v>470</v>
      </c>
      <c r="AE105" s="45" t="s">
        <v>472</v>
      </c>
      <c r="AF105" s="68" t="s">
        <v>473</v>
      </c>
      <c r="AG105" s="70">
        <v>43445</v>
      </c>
      <c r="AH105" s="68">
        <v>3</v>
      </c>
      <c r="AI105" s="68">
        <v>128</v>
      </c>
      <c r="AJ105" s="68">
        <v>297</v>
      </c>
      <c r="AK105" s="68">
        <v>916686</v>
      </c>
      <c r="AL105" s="68">
        <v>111</v>
      </c>
      <c r="AM105" s="68">
        <v>252</v>
      </c>
      <c r="AN105" s="68">
        <v>786456</v>
      </c>
      <c r="AO105" s="68">
        <v>17</v>
      </c>
      <c r="AP105" s="68">
        <v>45</v>
      </c>
      <c r="AQ105" s="68">
        <v>130230</v>
      </c>
      <c r="AR105" s="70">
        <v>43525</v>
      </c>
      <c r="AT105" s="45" t="s">
        <v>925</v>
      </c>
      <c r="AU105" s="68" t="s">
        <v>874</v>
      </c>
      <c r="AV105" s="70">
        <v>43495</v>
      </c>
      <c r="AW105" s="68">
        <v>3</v>
      </c>
      <c r="AX105" s="68" t="s">
        <v>966</v>
      </c>
      <c r="AY105" s="68">
        <v>20</v>
      </c>
      <c r="AZ105" s="68">
        <v>37</v>
      </c>
      <c r="BA105" s="68">
        <v>115772</v>
      </c>
      <c r="BB105" s="68">
        <v>14</v>
      </c>
      <c r="BC105" s="68">
        <v>25</v>
      </c>
      <c r="BD105" s="68">
        <v>79897</v>
      </c>
      <c r="BE105" s="68">
        <v>6</v>
      </c>
      <c r="BF105" s="68">
        <v>12</v>
      </c>
      <c r="BG105" s="68">
        <v>35875</v>
      </c>
      <c r="BH105" s="70">
        <v>43525</v>
      </c>
      <c r="BJ105" s="70">
        <v>43524</v>
      </c>
      <c r="BK105" s="68" t="s">
        <v>700</v>
      </c>
      <c r="BL105" s="68">
        <v>96</v>
      </c>
      <c r="BM105" s="68">
        <v>244</v>
      </c>
      <c r="BN105" s="68">
        <v>701271</v>
      </c>
      <c r="BO105" s="68">
        <v>0</v>
      </c>
      <c r="BP105" s="68">
        <v>0</v>
      </c>
      <c r="BQ105" s="68">
        <v>0</v>
      </c>
      <c r="BR105" s="68">
        <v>96</v>
      </c>
      <c r="BS105" s="68">
        <v>244</v>
      </c>
      <c r="BT105" s="68">
        <v>701271</v>
      </c>
      <c r="BU105" s="70">
        <v>43525</v>
      </c>
    </row>
    <row r="106" spans="30:73" x14ac:dyDescent="0.15">
      <c r="AD106" s="45" t="s">
        <v>250</v>
      </c>
      <c r="AE106" s="45" t="s">
        <v>252</v>
      </c>
      <c r="AF106" s="68" t="s">
        <v>253</v>
      </c>
      <c r="AG106" s="70">
        <v>43445</v>
      </c>
      <c r="AH106" s="68">
        <v>3</v>
      </c>
      <c r="AI106" s="68">
        <v>3</v>
      </c>
      <c r="AJ106" s="68">
        <v>8</v>
      </c>
      <c r="AK106" s="68">
        <v>17889</v>
      </c>
      <c r="AL106" s="68">
        <v>3</v>
      </c>
      <c r="AM106" s="68">
        <v>8</v>
      </c>
      <c r="AN106" s="68">
        <v>17889</v>
      </c>
      <c r="AO106" s="68">
        <v>0</v>
      </c>
      <c r="AP106" s="68">
        <v>0</v>
      </c>
      <c r="AQ106" s="68">
        <v>0</v>
      </c>
      <c r="AR106" s="70">
        <v>43525</v>
      </c>
      <c r="AT106" s="45" t="s">
        <v>545</v>
      </c>
      <c r="AU106" s="68" t="s">
        <v>547</v>
      </c>
      <c r="AV106" s="70">
        <v>43445</v>
      </c>
      <c r="AW106" s="68">
        <v>3</v>
      </c>
      <c r="AX106" s="68" t="s">
        <v>966</v>
      </c>
      <c r="AY106" s="68">
        <v>12</v>
      </c>
      <c r="AZ106" s="68">
        <v>22</v>
      </c>
      <c r="BA106" s="68">
        <v>78075</v>
      </c>
      <c r="BB106" s="68">
        <v>12</v>
      </c>
      <c r="BC106" s="68">
        <v>22</v>
      </c>
      <c r="BD106" s="68">
        <v>78075</v>
      </c>
      <c r="BE106" s="68">
        <v>0</v>
      </c>
      <c r="BF106" s="68">
        <v>0</v>
      </c>
      <c r="BG106" s="68">
        <v>0</v>
      </c>
      <c r="BH106" s="70">
        <v>43525</v>
      </c>
      <c r="BJ106" s="70">
        <v>43524</v>
      </c>
      <c r="BK106" s="68" t="s">
        <v>701</v>
      </c>
      <c r="BL106" s="68">
        <v>7</v>
      </c>
      <c r="BM106" s="68">
        <v>13</v>
      </c>
      <c r="BN106" s="68">
        <v>35384</v>
      </c>
      <c r="BO106" s="68">
        <v>0</v>
      </c>
      <c r="BP106" s="68">
        <v>0</v>
      </c>
      <c r="BQ106" s="68">
        <v>0</v>
      </c>
      <c r="BR106" s="68">
        <v>7</v>
      </c>
      <c r="BS106" s="68">
        <v>13</v>
      </c>
      <c r="BT106" s="68">
        <v>35384</v>
      </c>
      <c r="BU106" s="70">
        <v>43525</v>
      </c>
    </row>
    <row r="107" spans="30:73" x14ac:dyDescent="0.15">
      <c r="AD107" s="45" t="s">
        <v>124</v>
      </c>
      <c r="AE107" s="45" t="s">
        <v>127</v>
      </c>
      <c r="AF107" s="68" t="s">
        <v>128</v>
      </c>
      <c r="AG107" s="70">
        <v>43445</v>
      </c>
      <c r="AH107" s="68">
        <v>3</v>
      </c>
      <c r="AI107" s="68">
        <v>205</v>
      </c>
      <c r="AJ107" s="68">
        <v>467</v>
      </c>
      <c r="AK107" s="68">
        <v>1485338</v>
      </c>
      <c r="AL107" s="68">
        <v>173</v>
      </c>
      <c r="AM107" s="68">
        <v>387</v>
      </c>
      <c r="AN107" s="68">
        <v>1246041</v>
      </c>
      <c r="AO107" s="68">
        <v>33</v>
      </c>
      <c r="AP107" s="68">
        <v>80</v>
      </c>
      <c r="AQ107" s="68">
        <v>239297</v>
      </c>
      <c r="AR107" s="70">
        <v>43525</v>
      </c>
      <c r="AT107" s="45" t="s">
        <v>467</v>
      </c>
      <c r="AU107" s="68" t="s">
        <v>469</v>
      </c>
      <c r="AV107" s="70">
        <v>43445</v>
      </c>
      <c r="AW107" s="68">
        <v>3</v>
      </c>
      <c r="AX107" s="68" t="s">
        <v>966</v>
      </c>
      <c r="AY107" s="68">
        <v>102</v>
      </c>
      <c r="AZ107" s="68">
        <v>197</v>
      </c>
      <c r="BA107" s="68">
        <v>790671</v>
      </c>
      <c r="BB107" s="68">
        <v>88</v>
      </c>
      <c r="BC107" s="68">
        <v>172</v>
      </c>
      <c r="BD107" s="68">
        <v>673191</v>
      </c>
      <c r="BE107" s="68">
        <v>14</v>
      </c>
      <c r="BF107" s="68">
        <v>25</v>
      </c>
      <c r="BG107" s="68">
        <v>117480</v>
      </c>
      <c r="BH107" s="70">
        <v>43525</v>
      </c>
      <c r="BJ107" s="70">
        <v>43524</v>
      </c>
      <c r="BK107" s="68" t="s">
        <v>703</v>
      </c>
      <c r="BL107" s="68">
        <v>3</v>
      </c>
      <c r="BM107" s="68">
        <v>5</v>
      </c>
      <c r="BN107" s="68">
        <v>5530</v>
      </c>
      <c r="BO107" s="68">
        <v>0</v>
      </c>
      <c r="BP107" s="68">
        <v>0</v>
      </c>
      <c r="BQ107" s="68">
        <v>0</v>
      </c>
      <c r="BR107" s="68">
        <v>3</v>
      </c>
      <c r="BS107" s="68">
        <v>5</v>
      </c>
      <c r="BT107" s="68">
        <v>5530</v>
      </c>
      <c r="BU107" s="70">
        <v>43525</v>
      </c>
    </row>
    <row r="108" spans="30:73" x14ac:dyDescent="0.15">
      <c r="AD108" s="45" t="s">
        <v>281</v>
      </c>
      <c r="AE108" s="45" t="s">
        <v>283</v>
      </c>
      <c r="AF108" s="68" t="s">
        <v>128</v>
      </c>
      <c r="AG108" s="70">
        <v>43445</v>
      </c>
      <c r="AH108" s="68">
        <v>3</v>
      </c>
      <c r="AI108" s="68">
        <v>4</v>
      </c>
      <c r="AJ108" s="68">
        <v>8</v>
      </c>
      <c r="AK108" s="68">
        <v>30500</v>
      </c>
      <c r="AL108" s="68">
        <v>3</v>
      </c>
      <c r="AM108" s="68">
        <v>6</v>
      </c>
      <c r="AN108" s="68">
        <v>25750</v>
      </c>
      <c r="AO108" s="68">
        <v>1</v>
      </c>
      <c r="AP108" s="68">
        <v>2</v>
      </c>
      <c r="AQ108" s="68">
        <v>4750</v>
      </c>
      <c r="AR108" s="70">
        <v>43525</v>
      </c>
      <c r="AT108" s="45" t="s">
        <v>516</v>
      </c>
      <c r="AU108" s="68" t="s">
        <v>518</v>
      </c>
      <c r="AV108" s="70">
        <v>43445</v>
      </c>
      <c r="AW108" s="68">
        <v>3</v>
      </c>
      <c r="AX108" s="68" t="s">
        <v>966</v>
      </c>
      <c r="AY108" s="68">
        <v>18</v>
      </c>
      <c r="AZ108" s="68">
        <v>55</v>
      </c>
      <c r="BA108" s="68">
        <v>219734</v>
      </c>
      <c r="BB108" s="68">
        <v>17</v>
      </c>
      <c r="BC108" s="68">
        <v>51</v>
      </c>
      <c r="BD108" s="68">
        <v>200119</v>
      </c>
      <c r="BE108" s="68">
        <v>1</v>
      </c>
      <c r="BF108" s="68">
        <v>4</v>
      </c>
      <c r="BG108" s="68">
        <v>19615</v>
      </c>
      <c r="BH108" s="70">
        <v>43525</v>
      </c>
      <c r="BJ108" s="70">
        <v>43524</v>
      </c>
      <c r="BK108" s="68" t="s">
        <v>704</v>
      </c>
      <c r="BL108" s="68">
        <v>3</v>
      </c>
      <c r="BM108" s="68">
        <v>7</v>
      </c>
      <c r="BN108" s="68">
        <v>20961</v>
      </c>
      <c r="BO108" s="68">
        <v>0</v>
      </c>
      <c r="BP108" s="68">
        <v>0</v>
      </c>
      <c r="BQ108" s="68">
        <v>0</v>
      </c>
      <c r="BR108" s="68">
        <v>3</v>
      </c>
      <c r="BS108" s="68">
        <v>7</v>
      </c>
      <c r="BT108" s="68">
        <v>20961</v>
      </c>
      <c r="BU108" s="70">
        <v>43525</v>
      </c>
    </row>
    <row r="109" spans="30:73" x14ac:dyDescent="0.15">
      <c r="AD109" s="45" t="s">
        <v>320</v>
      </c>
      <c r="AE109" s="45" t="s">
        <v>323</v>
      </c>
      <c r="AF109" s="68" t="s">
        <v>128</v>
      </c>
      <c r="AG109" s="70">
        <v>43445</v>
      </c>
      <c r="AH109" s="68">
        <v>3</v>
      </c>
      <c r="AI109" s="68">
        <v>2</v>
      </c>
      <c r="AJ109" s="68">
        <v>4</v>
      </c>
      <c r="AK109" s="68">
        <v>16737</v>
      </c>
      <c r="AL109" s="68">
        <v>2</v>
      </c>
      <c r="AM109" s="68">
        <v>4</v>
      </c>
      <c r="AN109" s="68">
        <v>16737</v>
      </c>
      <c r="AO109" s="68">
        <v>0</v>
      </c>
      <c r="AP109" s="68">
        <v>0</v>
      </c>
      <c r="AQ109" s="68">
        <v>0</v>
      </c>
      <c r="AR109" s="70">
        <v>43525</v>
      </c>
      <c r="AT109" s="45" t="s">
        <v>151</v>
      </c>
      <c r="AU109" s="68" t="s">
        <v>153</v>
      </c>
      <c r="AV109" s="70">
        <v>43445</v>
      </c>
      <c r="AW109" s="68">
        <v>2</v>
      </c>
      <c r="AX109" s="68" t="s">
        <v>966</v>
      </c>
      <c r="AY109" s="68">
        <v>4</v>
      </c>
      <c r="AZ109" s="68">
        <v>6</v>
      </c>
      <c r="BA109" s="68">
        <v>6575</v>
      </c>
      <c r="BB109" s="68">
        <v>2</v>
      </c>
      <c r="BC109" s="68">
        <v>3</v>
      </c>
      <c r="BD109" s="68">
        <v>4659</v>
      </c>
      <c r="BE109" s="68">
        <v>2</v>
      </c>
      <c r="BF109" s="68">
        <v>3</v>
      </c>
      <c r="BG109" s="68">
        <v>1916</v>
      </c>
      <c r="BH109" s="70">
        <v>43525</v>
      </c>
      <c r="BJ109" s="70">
        <v>43524</v>
      </c>
      <c r="BK109" s="68" t="s">
        <v>705</v>
      </c>
      <c r="BL109" s="68">
        <v>4</v>
      </c>
      <c r="BM109" s="68">
        <v>19</v>
      </c>
      <c r="BN109" s="68">
        <v>56498</v>
      </c>
      <c r="BO109" s="68">
        <v>0</v>
      </c>
      <c r="BP109" s="68">
        <v>0</v>
      </c>
      <c r="BQ109" s="68">
        <v>0</v>
      </c>
      <c r="BR109" s="68">
        <v>4</v>
      </c>
      <c r="BS109" s="68">
        <v>19</v>
      </c>
      <c r="BT109" s="68">
        <v>56498</v>
      </c>
      <c r="BU109" s="70">
        <v>43525</v>
      </c>
    </row>
    <row r="110" spans="30:73" x14ac:dyDescent="0.15">
      <c r="AD110" s="45" t="s">
        <v>239</v>
      </c>
      <c r="AE110" s="45" t="s">
        <v>240</v>
      </c>
      <c r="AF110" s="68" t="s">
        <v>241</v>
      </c>
      <c r="AG110" s="70">
        <v>43445</v>
      </c>
      <c r="AH110" s="68">
        <v>2</v>
      </c>
      <c r="AI110" s="68">
        <v>1</v>
      </c>
      <c r="AJ110" s="68">
        <v>4</v>
      </c>
      <c r="AK110" s="68">
        <v>8687</v>
      </c>
      <c r="AL110" s="68">
        <v>1</v>
      </c>
      <c r="AM110" s="68">
        <v>4</v>
      </c>
      <c r="AN110" s="68">
        <v>8687</v>
      </c>
      <c r="AO110" s="68">
        <v>0</v>
      </c>
      <c r="AP110" s="68">
        <v>0</v>
      </c>
      <c r="AQ110" s="68">
        <v>0</v>
      </c>
      <c r="AR110" s="70">
        <v>43525</v>
      </c>
      <c r="AT110" s="45" t="s">
        <v>428</v>
      </c>
      <c r="AU110" s="68" t="s">
        <v>430</v>
      </c>
      <c r="AV110" s="70">
        <v>43445</v>
      </c>
      <c r="AW110" s="68">
        <v>2</v>
      </c>
      <c r="AX110" s="68" t="s">
        <v>966</v>
      </c>
      <c r="AY110" s="68">
        <v>9</v>
      </c>
      <c r="AZ110" s="68">
        <v>41</v>
      </c>
      <c r="BA110" s="68">
        <v>152140</v>
      </c>
      <c r="BB110" s="68">
        <v>7</v>
      </c>
      <c r="BC110" s="68">
        <v>32</v>
      </c>
      <c r="BD110" s="68">
        <v>126384</v>
      </c>
      <c r="BE110" s="68">
        <v>2</v>
      </c>
      <c r="BF110" s="68">
        <v>9</v>
      </c>
      <c r="BG110" s="68">
        <v>25756</v>
      </c>
      <c r="BH110" s="70">
        <v>43525</v>
      </c>
      <c r="BJ110" s="70">
        <v>43524</v>
      </c>
      <c r="BK110" s="68" t="s">
        <v>707</v>
      </c>
      <c r="BL110" s="68">
        <v>1</v>
      </c>
      <c r="BM110" s="68">
        <v>3</v>
      </c>
      <c r="BN110" s="68">
        <v>9080</v>
      </c>
      <c r="BO110" s="68">
        <v>0</v>
      </c>
      <c r="BP110" s="68">
        <v>0</v>
      </c>
      <c r="BQ110" s="68">
        <v>0</v>
      </c>
      <c r="BR110" s="68">
        <v>1</v>
      </c>
      <c r="BS110" s="68">
        <v>3</v>
      </c>
      <c r="BT110" s="68">
        <v>9080</v>
      </c>
      <c r="BU110" s="70">
        <v>43525</v>
      </c>
    </row>
    <row r="111" spans="30:73" x14ac:dyDescent="0.15">
      <c r="AD111" s="45" t="s">
        <v>320</v>
      </c>
      <c r="AE111" s="45" t="s">
        <v>321</v>
      </c>
      <c r="AF111" s="68" t="s">
        <v>322</v>
      </c>
      <c r="AG111" s="70">
        <v>43445</v>
      </c>
      <c r="AH111" s="68">
        <v>3</v>
      </c>
      <c r="AI111" s="68">
        <v>1</v>
      </c>
      <c r="AJ111" s="68">
        <v>4</v>
      </c>
      <c r="AK111" s="68">
        <v>10987</v>
      </c>
      <c r="AL111" s="68">
        <v>1</v>
      </c>
      <c r="AM111" s="68">
        <v>4</v>
      </c>
      <c r="AN111" s="68">
        <v>10987</v>
      </c>
      <c r="AO111" s="68">
        <v>0</v>
      </c>
      <c r="AP111" s="68">
        <v>0</v>
      </c>
      <c r="AQ111" s="68">
        <v>0</v>
      </c>
      <c r="AR111" s="70">
        <v>43525</v>
      </c>
      <c r="AT111" s="45" t="s">
        <v>260</v>
      </c>
      <c r="AU111" s="68" t="s">
        <v>262</v>
      </c>
      <c r="AV111" s="70">
        <v>43445</v>
      </c>
      <c r="AW111" s="68">
        <v>2</v>
      </c>
      <c r="AX111" s="68" t="s">
        <v>966</v>
      </c>
      <c r="AY111" s="68">
        <v>1</v>
      </c>
      <c r="AZ111" s="68">
        <v>1</v>
      </c>
      <c r="BA111" s="68">
        <v>1750</v>
      </c>
      <c r="BB111" s="68">
        <v>1</v>
      </c>
      <c r="BC111" s="68">
        <v>1</v>
      </c>
      <c r="BD111" s="68">
        <v>1750</v>
      </c>
      <c r="BE111" s="68">
        <v>0</v>
      </c>
      <c r="BF111" s="68">
        <v>0</v>
      </c>
      <c r="BG111" s="68">
        <v>0</v>
      </c>
      <c r="BH111" s="70">
        <v>43525</v>
      </c>
      <c r="BJ111" s="70">
        <v>43524</v>
      </c>
      <c r="BK111" s="68" t="s">
        <v>708</v>
      </c>
      <c r="BL111" s="68">
        <v>3</v>
      </c>
      <c r="BM111" s="68">
        <v>7</v>
      </c>
      <c r="BN111" s="68">
        <v>18548</v>
      </c>
      <c r="BO111" s="68">
        <v>0</v>
      </c>
      <c r="BP111" s="68">
        <v>0</v>
      </c>
      <c r="BQ111" s="68">
        <v>0</v>
      </c>
      <c r="BR111" s="68">
        <v>3</v>
      </c>
      <c r="BS111" s="68">
        <v>7</v>
      </c>
      <c r="BT111" s="68">
        <v>18548</v>
      </c>
      <c r="BU111" s="70">
        <v>43525</v>
      </c>
    </row>
    <row r="112" spans="30:73" x14ac:dyDescent="0.15">
      <c r="AD112" s="45" t="s">
        <v>85</v>
      </c>
      <c r="AE112" s="45" t="s">
        <v>86</v>
      </c>
      <c r="AF112" s="68" t="s">
        <v>87</v>
      </c>
      <c r="AG112" s="70">
        <v>43445</v>
      </c>
      <c r="AH112" s="68">
        <v>2</v>
      </c>
      <c r="AI112" s="68">
        <v>2</v>
      </c>
      <c r="AJ112" s="68">
        <v>4</v>
      </c>
      <c r="AK112" s="68">
        <v>19000</v>
      </c>
      <c r="AL112" s="68">
        <v>2</v>
      </c>
      <c r="AM112" s="68">
        <v>4</v>
      </c>
      <c r="AN112" s="68">
        <v>19000</v>
      </c>
      <c r="AO112" s="68">
        <v>0</v>
      </c>
      <c r="AP112" s="68">
        <v>0</v>
      </c>
      <c r="AQ112" s="68">
        <v>0</v>
      </c>
      <c r="AR112" s="70">
        <v>43525</v>
      </c>
      <c r="AT112" s="45" t="s">
        <v>294</v>
      </c>
      <c r="AU112" s="68" t="s">
        <v>296</v>
      </c>
      <c r="AV112" s="70">
        <v>43445</v>
      </c>
      <c r="AW112" s="68">
        <v>3</v>
      </c>
      <c r="AX112" s="68" t="s">
        <v>966</v>
      </c>
      <c r="AY112" s="68">
        <v>32</v>
      </c>
      <c r="AZ112" s="68">
        <v>150</v>
      </c>
      <c r="BA112" s="68">
        <v>412873</v>
      </c>
      <c r="BB112" s="68">
        <v>22</v>
      </c>
      <c r="BC112" s="68">
        <v>97</v>
      </c>
      <c r="BD112" s="68">
        <v>263138</v>
      </c>
      <c r="BE112" s="68">
        <v>11</v>
      </c>
      <c r="BF112" s="68">
        <v>53</v>
      </c>
      <c r="BG112" s="68">
        <v>149735</v>
      </c>
      <c r="BH112" s="70">
        <v>43525</v>
      </c>
      <c r="BJ112" s="70">
        <v>43524</v>
      </c>
      <c r="BK112" s="68" t="s">
        <v>711</v>
      </c>
      <c r="BL112" s="68">
        <v>8</v>
      </c>
      <c r="BM112" s="68">
        <v>19</v>
      </c>
      <c r="BN112" s="68">
        <v>44652</v>
      </c>
      <c r="BO112" s="68">
        <v>0</v>
      </c>
      <c r="BP112" s="68">
        <v>0</v>
      </c>
      <c r="BQ112" s="68">
        <v>0</v>
      </c>
      <c r="BR112" s="68">
        <v>8</v>
      </c>
      <c r="BS112" s="68">
        <v>19</v>
      </c>
      <c r="BT112" s="68">
        <v>44652</v>
      </c>
      <c r="BU112" s="70">
        <v>43525</v>
      </c>
    </row>
    <row r="113" spans="30:73" x14ac:dyDescent="0.15">
      <c r="AD113" s="45" t="s">
        <v>85</v>
      </c>
      <c r="AE113" s="45" t="s">
        <v>90</v>
      </c>
      <c r="AF113" s="68" t="s">
        <v>91</v>
      </c>
      <c r="AG113" s="70">
        <v>43445</v>
      </c>
      <c r="AH113" s="68">
        <v>2</v>
      </c>
      <c r="AI113" s="68">
        <v>10</v>
      </c>
      <c r="AJ113" s="68">
        <v>25</v>
      </c>
      <c r="AK113" s="68">
        <v>64534</v>
      </c>
      <c r="AL113" s="68">
        <v>9</v>
      </c>
      <c r="AM113" s="68">
        <v>23</v>
      </c>
      <c r="AN113" s="68">
        <v>57591</v>
      </c>
      <c r="AO113" s="68">
        <v>1</v>
      </c>
      <c r="AP113" s="68">
        <v>2</v>
      </c>
      <c r="AQ113" s="68">
        <v>6943</v>
      </c>
      <c r="AR113" s="70">
        <v>43525</v>
      </c>
      <c r="AT113" s="45" t="s">
        <v>301</v>
      </c>
      <c r="AU113" s="68" t="s">
        <v>892</v>
      </c>
      <c r="AV113" s="70">
        <v>43445</v>
      </c>
      <c r="AW113" s="68">
        <v>3</v>
      </c>
      <c r="AX113" s="68" t="s">
        <v>967</v>
      </c>
      <c r="AY113" s="68">
        <v>4</v>
      </c>
      <c r="AZ113" s="68">
        <v>9</v>
      </c>
      <c r="BA113" s="68">
        <v>17604</v>
      </c>
      <c r="BB113" s="68">
        <v>4</v>
      </c>
      <c r="BC113" s="68">
        <v>9</v>
      </c>
      <c r="BD113" s="68">
        <v>17604</v>
      </c>
      <c r="BE113" s="68">
        <v>0</v>
      </c>
      <c r="BF113" s="68">
        <v>0</v>
      </c>
      <c r="BG113" s="68">
        <v>0</v>
      </c>
      <c r="BH113" s="70">
        <v>43525</v>
      </c>
      <c r="BJ113" s="70">
        <v>43524</v>
      </c>
      <c r="BK113" s="68" t="s">
        <v>712</v>
      </c>
      <c r="BL113" s="68">
        <v>23</v>
      </c>
      <c r="BM113" s="68">
        <v>64</v>
      </c>
      <c r="BN113" s="68">
        <v>174061</v>
      </c>
      <c r="BO113" s="68">
        <v>0</v>
      </c>
      <c r="BP113" s="68">
        <v>0</v>
      </c>
      <c r="BQ113" s="68">
        <v>0</v>
      </c>
      <c r="BR113" s="68">
        <v>23</v>
      </c>
      <c r="BS113" s="68">
        <v>64</v>
      </c>
      <c r="BT113" s="68">
        <v>174061</v>
      </c>
      <c r="BU113" s="70">
        <v>43525</v>
      </c>
    </row>
    <row r="114" spans="30:73" x14ac:dyDescent="0.15">
      <c r="AD114" s="45" t="s">
        <v>85</v>
      </c>
      <c r="AE114" s="45" t="s">
        <v>88</v>
      </c>
      <c r="AF114" s="68" t="s">
        <v>89</v>
      </c>
      <c r="AG114" s="70">
        <v>43445</v>
      </c>
      <c r="AH114" s="68">
        <v>2</v>
      </c>
      <c r="AI114" s="68">
        <v>7</v>
      </c>
      <c r="AJ114" s="68">
        <v>14</v>
      </c>
      <c r="AK114" s="68">
        <v>31339</v>
      </c>
      <c r="AL114" s="68">
        <v>5</v>
      </c>
      <c r="AM114" s="68">
        <v>10</v>
      </c>
      <c r="AN114" s="68">
        <v>18672</v>
      </c>
      <c r="AO114" s="68">
        <v>2</v>
      </c>
      <c r="AP114" s="68">
        <v>4</v>
      </c>
      <c r="AQ114" s="68">
        <v>12667</v>
      </c>
      <c r="AR114" s="70">
        <v>43525</v>
      </c>
      <c r="AT114" s="45" t="s">
        <v>347</v>
      </c>
      <c r="AU114" s="68" t="s">
        <v>349</v>
      </c>
      <c r="AV114" s="70">
        <v>43445</v>
      </c>
      <c r="AW114" s="68">
        <v>3</v>
      </c>
      <c r="AX114" s="68" t="s">
        <v>966</v>
      </c>
      <c r="AY114" s="68">
        <v>1</v>
      </c>
      <c r="AZ114" s="68">
        <v>1</v>
      </c>
      <c r="BA114" s="68">
        <v>1165</v>
      </c>
      <c r="BB114" s="68">
        <v>1</v>
      </c>
      <c r="BC114" s="68">
        <v>1</v>
      </c>
      <c r="BD114" s="68">
        <v>1165</v>
      </c>
      <c r="BE114" s="68">
        <v>0</v>
      </c>
      <c r="BF114" s="68">
        <v>0</v>
      </c>
      <c r="BG114" s="68">
        <v>0</v>
      </c>
      <c r="BH114" s="70">
        <v>43525</v>
      </c>
      <c r="BJ114" s="70">
        <v>43524</v>
      </c>
      <c r="BK114" s="68" t="s">
        <v>713</v>
      </c>
      <c r="BL114" s="68">
        <v>2</v>
      </c>
      <c r="BM114" s="68">
        <v>6</v>
      </c>
      <c r="BN114" s="68">
        <v>18328</v>
      </c>
      <c r="BO114" s="68">
        <v>0</v>
      </c>
      <c r="BP114" s="68">
        <v>0</v>
      </c>
      <c r="BQ114" s="68">
        <v>0</v>
      </c>
      <c r="BR114" s="68">
        <v>2</v>
      </c>
      <c r="BS114" s="68">
        <v>6</v>
      </c>
      <c r="BT114" s="68">
        <v>18328</v>
      </c>
      <c r="BU114" s="70">
        <v>43525</v>
      </c>
    </row>
    <row r="115" spans="30:73" x14ac:dyDescent="0.15">
      <c r="AD115" s="45" t="s">
        <v>548</v>
      </c>
      <c r="AE115" s="45" t="s">
        <v>549</v>
      </c>
      <c r="AF115" s="68" t="s">
        <v>550</v>
      </c>
      <c r="AG115" s="70">
        <v>43445</v>
      </c>
      <c r="AH115" s="68">
        <v>3</v>
      </c>
      <c r="AI115" s="68">
        <v>10</v>
      </c>
      <c r="AJ115" s="68">
        <v>30</v>
      </c>
      <c r="AK115" s="68">
        <v>98923</v>
      </c>
      <c r="AL115" s="68">
        <v>8</v>
      </c>
      <c r="AM115" s="68">
        <v>23</v>
      </c>
      <c r="AN115" s="68">
        <v>77639</v>
      </c>
      <c r="AO115" s="68">
        <v>2</v>
      </c>
      <c r="AP115" s="68">
        <v>7</v>
      </c>
      <c r="AQ115" s="68">
        <v>21284</v>
      </c>
      <c r="AR115" s="70">
        <v>43525</v>
      </c>
      <c r="AT115" s="45" t="s">
        <v>148</v>
      </c>
      <c r="AU115" s="68" t="s">
        <v>150</v>
      </c>
      <c r="AV115" s="70">
        <v>43445</v>
      </c>
      <c r="AW115" s="68">
        <v>2</v>
      </c>
      <c r="AX115" s="68" t="s">
        <v>966</v>
      </c>
      <c r="AY115" s="68">
        <v>7</v>
      </c>
      <c r="AZ115" s="68">
        <v>29</v>
      </c>
      <c r="BA115" s="68">
        <v>83930</v>
      </c>
      <c r="BB115" s="68">
        <v>5</v>
      </c>
      <c r="BC115" s="68">
        <v>17</v>
      </c>
      <c r="BD115" s="68">
        <v>57030</v>
      </c>
      <c r="BE115" s="68">
        <v>2</v>
      </c>
      <c r="BF115" s="68">
        <v>12</v>
      </c>
      <c r="BG115" s="68">
        <v>26900</v>
      </c>
      <c r="BH115" s="70">
        <v>43525</v>
      </c>
      <c r="BJ115" s="70">
        <v>43524</v>
      </c>
      <c r="BK115" s="68" t="s">
        <v>716</v>
      </c>
      <c r="BL115" s="68">
        <v>2</v>
      </c>
      <c r="BM115" s="68">
        <v>6</v>
      </c>
      <c r="BN115" s="68">
        <v>22311</v>
      </c>
      <c r="BO115" s="68">
        <v>0</v>
      </c>
      <c r="BP115" s="68">
        <v>0</v>
      </c>
      <c r="BQ115" s="68">
        <v>0</v>
      </c>
      <c r="BR115" s="68">
        <v>2</v>
      </c>
      <c r="BS115" s="68">
        <v>6</v>
      </c>
      <c r="BT115" s="68">
        <v>22311</v>
      </c>
      <c r="BU115" s="70">
        <v>43525</v>
      </c>
    </row>
    <row r="116" spans="30:73" x14ac:dyDescent="0.15">
      <c r="AD116" s="45" t="s">
        <v>458</v>
      </c>
      <c r="AE116" s="45" t="s">
        <v>459</v>
      </c>
      <c r="AF116" s="68" t="s">
        <v>460</v>
      </c>
      <c r="AG116" s="70">
        <v>43445</v>
      </c>
      <c r="AH116" s="68">
        <v>3</v>
      </c>
      <c r="AI116" s="68">
        <v>1</v>
      </c>
      <c r="AJ116" s="68">
        <v>2</v>
      </c>
      <c r="AK116" s="68">
        <v>6474</v>
      </c>
      <c r="AL116" s="68">
        <v>0</v>
      </c>
      <c r="AM116" s="68">
        <v>0</v>
      </c>
      <c r="AN116" s="68">
        <v>0</v>
      </c>
      <c r="AO116" s="68">
        <v>1</v>
      </c>
      <c r="AP116" s="68">
        <v>2</v>
      </c>
      <c r="AQ116" s="68">
        <v>6474</v>
      </c>
      <c r="AR116" s="70">
        <v>43525</v>
      </c>
      <c r="AT116" s="45" t="s">
        <v>972</v>
      </c>
      <c r="AU116" s="68" t="s">
        <v>319</v>
      </c>
      <c r="AV116" s="70">
        <v>43524</v>
      </c>
      <c r="AW116" s="68">
        <v>3</v>
      </c>
      <c r="AX116" s="68" t="s">
        <v>966</v>
      </c>
      <c r="AY116" s="68">
        <v>68</v>
      </c>
      <c r="AZ116" s="68">
        <v>177</v>
      </c>
      <c r="BA116" s="68">
        <v>518997</v>
      </c>
      <c r="BB116" s="68">
        <v>0</v>
      </c>
      <c r="BC116" s="68">
        <v>0</v>
      </c>
      <c r="BD116" s="68">
        <v>0</v>
      </c>
      <c r="BE116" s="68">
        <v>68</v>
      </c>
      <c r="BF116" s="68">
        <v>177</v>
      </c>
      <c r="BG116" s="68">
        <v>518997</v>
      </c>
      <c r="BH116" s="70">
        <v>43525</v>
      </c>
      <c r="BJ116" s="70">
        <v>43524</v>
      </c>
      <c r="BK116" s="68" t="s">
        <v>719</v>
      </c>
      <c r="BL116" s="68">
        <v>1</v>
      </c>
      <c r="BM116" s="68">
        <v>4</v>
      </c>
      <c r="BN116" s="68">
        <v>13584</v>
      </c>
      <c r="BO116" s="68">
        <v>0</v>
      </c>
      <c r="BP116" s="68">
        <v>0</v>
      </c>
      <c r="BQ116" s="68">
        <v>0</v>
      </c>
      <c r="BR116" s="68">
        <v>1</v>
      </c>
      <c r="BS116" s="68">
        <v>4</v>
      </c>
      <c r="BT116" s="68">
        <v>13584</v>
      </c>
      <c r="BU116" s="70">
        <v>43525</v>
      </c>
    </row>
    <row r="117" spans="30:73" x14ac:dyDescent="0.15">
      <c r="AD117" s="45" t="s">
        <v>92</v>
      </c>
      <c r="AE117" s="45" t="s">
        <v>93</v>
      </c>
      <c r="AF117" s="68" t="s">
        <v>94</v>
      </c>
      <c r="AG117" s="70">
        <v>43445</v>
      </c>
      <c r="AH117" s="68">
        <v>2</v>
      </c>
      <c r="AI117" s="68">
        <v>1</v>
      </c>
      <c r="AJ117" s="68">
        <v>2</v>
      </c>
      <c r="AK117" s="68">
        <v>3167</v>
      </c>
      <c r="AL117" s="68">
        <v>0</v>
      </c>
      <c r="AM117" s="68">
        <v>0</v>
      </c>
      <c r="AN117" s="68">
        <v>0</v>
      </c>
      <c r="AO117" s="68">
        <v>1</v>
      </c>
      <c r="AP117" s="68">
        <v>2</v>
      </c>
      <c r="AQ117" s="68">
        <v>3167</v>
      </c>
      <c r="AR117" s="70">
        <v>43525</v>
      </c>
      <c r="AT117" s="45" t="s">
        <v>973</v>
      </c>
      <c r="AU117" s="68" t="s">
        <v>319</v>
      </c>
      <c r="AV117" s="70">
        <v>43524</v>
      </c>
      <c r="AW117" s="68">
        <v>3</v>
      </c>
      <c r="AX117" s="68" t="s">
        <v>966</v>
      </c>
      <c r="AY117" s="68">
        <v>31</v>
      </c>
      <c r="AZ117" s="68">
        <v>77</v>
      </c>
      <c r="BA117" s="68">
        <v>231149</v>
      </c>
      <c r="BB117" s="68">
        <v>0</v>
      </c>
      <c r="BC117" s="68">
        <v>0</v>
      </c>
      <c r="BD117" s="68">
        <v>0</v>
      </c>
      <c r="BE117" s="68">
        <v>31</v>
      </c>
      <c r="BF117" s="68">
        <v>77</v>
      </c>
      <c r="BG117" s="68">
        <v>231149</v>
      </c>
      <c r="BH117" s="70">
        <v>43525</v>
      </c>
    </row>
    <row r="118" spans="30:73" x14ac:dyDescent="0.15">
      <c r="AD118" s="45" t="s">
        <v>350</v>
      </c>
      <c r="AE118" s="45" t="s">
        <v>351</v>
      </c>
      <c r="AF118" s="68" t="s">
        <v>352</v>
      </c>
      <c r="AG118" s="70">
        <v>43445</v>
      </c>
      <c r="AH118" s="68">
        <v>2</v>
      </c>
      <c r="AI118" s="68">
        <v>24</v>
      </c>
      <c r="AJ118" s="68">
        <v>128</v>
      </c>
      <c r="AK118" s="68">
        <v>1646869</v>
      </c>
      <c r="AL118" s="68">
        <v>20</v>
      </c>
      <c r="AM118" s="68">
        <v>99</v>
      </c>
      <c r="AN118" s="68">
        <v>1197680</v>
      </c>
      <c r="AO118" s="68">
        <v>7</v>
      </c>
      <c r="AP118" s="68">
        <v>29</v>
      </c>
      <c r="AQ118" s="68">
        <v>449189</v>
      </c>
      <c r="AR118" s="70">
        <v>43525</v>
      </c>
      <c r="AT118" s="45" t="s">
        <v>974</v>
      </c>
      <c r="AU118" s="68" t="s">
        <v>319</v>
      </c>
      <c r="AV118" s="70">
        <v>43524</v>
      </c>
      <c r="AW118" s="68">
        <v>3</v>
      </c>
      <c r="AX118" s="68" t="s">
        <v>966</v>
      </c>
      <c r="AY118" s="68">
        <v>364</v>
      </c>
      <c r="AZ118" s="68">
        <v>888</v>
      </c>
      <c r="BA118" s="68">
        <v>2444586</v>
      </c>
      <c r="BB118" s="68">
        <v>0</v>
      </c>
      <c r="BC118" s="68">
        <v>0</v>
      </c>
      <c r="BD118" s="68">
        <v>0</v>
      </c>
      <c r="BE118" s="68">
        <v>364</v>
      </c>
      <c r="BF118" s="68">
        <v>888</v>
      </c>
      <c r="BG118" s="68">
        <v>2444586</v>
      </c>
      <c r="BH118" s="70">
        <v>43525</v>
      </c>
    </row>
    <row r="119" spans="30:73" x14ac:dyDescent="0.15">
      <c r="AD119" s="45" t="s">
        <v>411</v>
      </c>
      <c r="AE119" s="45" t="s">
        <v>412</v>
      </c>
      <c r="AF119" s="68" t="s">
        <v>413</v>
      </c>
      <c r="AG119" s="70">
        <v>43445</v>
      </c>
      <c r="AH119" s="68">
        <v>3</v>
      </c>
      <c r="AI119" s="68">
        <v>6</v>
      </c>
      <c r="AJ119" s="68">
        <v>34</v>
      </c>
      <c r="AK119" s="68">
        <v>119733</v>
      </c>
      <c r="AL119" s="68">
        <v>5</v>
      </c>
      <c r="AM119" s="68">
        <v>30</v>
      </c>
      <c r="AN119" s="68">
        <v>107900</v>
      </c>
      <c r="AO119" s="68">
        <v>1</v>
      </c>
      <c r="AP119" s="68">
        <v>4</v>
      </c>
      <c r="AQ119" s="68">
        <v>11833</v>
      </c>
      <c r="AR119" s="70">
        <v>43525</v>
      </c>
      <c r="AT119" s="45" t="s">
        <v>205</v>
      </c>
      <c r="AU119" s="68" t="s">
        <v>319</v>
      </c>
      <c r="AV119" s="70">
        <v>43445</v>
      </c>
      <c r="AW119" s="68">
        <v>3</v>
      </c>
      <c r="AX119" s="68" t="s">
        <v>968</v>
      </c>
      <c r="AY119" s="68">
        <v>4</v>
      </c>
      <c r="AZ119" s="68">
        <v>7</v>
      </c>
      <c r="BA119" s="68">
        <v>25430</v>
      </c>
      <c r="BB119" s="68">
        <v>4</v>
      </c>
      <c r="BC119" s="68">
        <v>7</v>
      </c>
      <c r="BD119" s="68">
        <v>25430</v>
      </c>
      <c r="BE119" s="68">
        <v>0</v>
      </c>
      <c r="BF119" s="68">
        <v>0</v>
      </c>
      <c r="BG119" s="68">
        <v>0</v>
      </c>
      <c r="BH119" s="70">
        <v>43525</v>
      </c>
    </row>
    <row r="120" spans="30:73" x14ac:dyDescent="0.15">
      <c r="AD120" s="45" t="s">
        <v>494</v>
      </c>
      <c r="AE120" s="45" t="s">
        <v>495</v>
      </c>
      <c r="AF120" s="68" t="s">
        <v>496</v>
      </c>
      <c r="AG120" s="70">
        <v>43445</v>
      </c>
      <c r="AH120" s="68">
        <v>3</v>
      </c>
      <c r="AI120" s="68">
        <v>2</v>
      </c>
      <c r="AJ120" s="68">
        <v>8</v>
      </c>
      <c r="AK120" s="68">
        <v>27075</v>
      </c>
      <c r="AL120" s="68">
        <v>2</v>
      </c>
      <c r="AM120" s="68">
        <v>8</v>
      </c>
      <c r="AN120" s="68">
        <v>27075</v>
      </c>
      <c r="AO120" s="68">
        <v>0</v>
      </c>
      <c r="AP120" s="68">
        <v>0</v>
      </c>
      <c r="AQ120" s="68">
        <v>0</v>
      </c>
      <c r="AR120" s="70">
        <v>43525</v>
      </c>
      <c r="AT120" s="45" t="s">
        <v>205</v>
      </c>
      <c r="AU120" s="68" t="s">
        <v>319</v>
      </c>
      <c r="AV120" s="70">
        <v>43524</v>
      </c>
      <c r="AW120" s="68">
        <v>3</v>
      </c>
      <c r="AX120" s="68" t="s">
        <v>966</v>
      </c>
      <c r="AY120" s="68">
        <v>11</v>
      </c>
      <c r="AZ120" s="68">
        <v>25</v>
      </c>
      <c r="BA120" s="68">
        <v>71688</v>
      </c>
      <c r="BB120" s="68">
        <v>0</v>
      </c>
      <c r="BC120" s="68">
        <v>0</v>
      </c>
      <c r="BD120" s="68">
        <v>0</v>
      </c>
      <c r="BE120" s="68">
        <v>11</v>
      </c>
      <c r="BF120" s="68">
        <v>25</v>
      </c>
      <c r="BG120" s="68">
        <v>71688</v>
      </c>
      <c r="BH120" s="70">
        <v>43525</v>
      </c>
    </row>
    <row r="121" spans="30:73" x14ac:dyDescent="0.15">
      <c r="AD121" s="45" t="s">
        <v>503</v>
      </c>
      <c r="AE121" s="45" t="s">
        <v>504</v>
      </c>
      <c r="AF121" s="68" t="s">
        <v>505</v>
      </c>
      <c r="AG121" s="70">
        <v>43445</v>
      </c>
      <c r="AH121" s="68">
        <v>3</v>
      </c>
      <c r="AI121" s="68">
        <v>71</v>
      </c>
      <c r="AJ121" s="68">
        <v>178</v>
      </c>
      <c r="AK121" s="68">
        <v>632323</v>
      </c>
      <c r="AL121" s="68">
        <v>67</v>
      </c>
      <c r="AM121" s="68">
        <v>169</v>
      </c>
      <c r="AN121" s="68">
        <v>597234</v>
      </c>
      <c r="AO121" s="68">
        <v>4</v>
      </c>
      <c r="AP121" s="68">
        <v>9</v>
      </c>
      <c r="AQ121" s="68">
        <v>35089</v>
      </c>
      <c r="AR121" s="70">
        <v>43525</v>
      </c>
      <c r="AT121" s="45" t="s">
        <v>975</v>
      </c>
      <c r="AU121" s="68" t="s">
        <v>319</v>
      </c>
      <c r="AV121" s="70">
        <v>43524</v>
      </c>
      <c r="AW121" s="68">
        <v>3</v>
      </c>
      <c r="AX121" s="68" t="s">
        <v>966</v>
      </c>
      <c r="AY121" s="68">
        <v>85</v>
      </c>
      <c r="AZ121" s="68">
        <v>205</v>
      </c>
      <c r="BA121" s="68">
        <v>576217</v>
      </c>
      <c r="BB121" s="68">
        <v>0</v>
      </c>
      <c r="BC121" s="68">
        <v>0</v>
      </c>
      <c r="BD121" s="68">
        <v>0</v>
      </c>
      <c r="BE121" s="68">
        <v>85</v>
      </c>
      <c r="BF121" s="68">
        <v>205</v>
      </c>
      <c r="BG121" s="68">
        <v>576217</v>
      </c>
      <c r="BH121" s="70">
        <v>43525</v>
      </c>
    </row>
    <row r="122" spans="30:73" x14ac:dyDescent="0.15">
      <c r="AD122" s="45" t="s">
        <v>503</v>
      </c>
      <c r="AE122" s="45" t="s">
        <v>504</v>
      </c>
      <c r="AF122" s="68" t="s">
        <v>505</v>
      </c>
      <c r="AG122" s="70">
        <v>43524</v>
      </c>
      <c r="AH122" s="68">
        <v>3</v>
      </c>
      <c r="AI122" s="68">
        <v>1</v>
      </c>
      <c r="AJ122" s="68">
        <v>4</v>
      </c>
      <c r="AK122" s="68">
        <v>17247</v>
      </c>
      <c r="AL122" s="68">
        <v>0</v>
      </c>
      <c r="AM122" s="68">
        <v>0</v>
      </c>
      <c r="AN122" s="68">
        <v>0</v>
      </c>
      <c r="AO122" s="68">
        <v>1</v>
      </c>
      <c r="AP122" s="68">
        <v>4</v>
      </c>
      <c r="AQ122" s="68">
        <v>17247</v>
      </c>
      <c r="AR122" s="70">
        <v>43525</v>
      </c>
      <c r="AT122" s="45" t="s">
        <v>976</v>
      </c>
      <c r="AU122" s="68" t="s">
        <v>319</v>
      </c>
      <c r="AV122" s="70">
        <v>43524</v>
      </c>
      <c r="AW122" s="68">
        <v>3</v>
      </c>
      <c r="AX122" s="68" t="s">
        <v>966</v>
      </c>
      <c r="AY122" s="68">
        <v>64</v>
      </c>
      <c r="AZ122" s="68">
        <v>146</v>
      </c>
      <c r="BA122" s="68">
        <v>399239</v>
      </c>
      <c r="BB122" s="68">
        <v>0</v>
      </c>
      <c r="BC122" s="68">
        <v>0</v>
      </c>
      <c r="BD122" s="68">
        <v>0</v>
      </c>
      <c r="BE122" s="68">
        <v>64</v>
      </c>
      <c r="BF122" s="68">
        <v>146</v>
      </c>
      <c r="BG122" s="68">
        <v>399239</v>
      </c>
      <c r="BH122" s="70">
        <v>43525</v>
      </c>
    </row>
    <row r="123" spans="30:73" x14ac:dyDescent="0.15">
      <c r="AD123" s="45" t="s">
        <v>503</v>
      </c>
      <c r="AE123" s="45" t="s">
        <v>506</v>
      </c>
      <c r="AF123" s="68" t="s">
        <v>507</v>
      </c>
      <c r="AG123" s="70">
        <v>43445</v>
      </c>
      <c r="AH123" s="68">
        <v>3</v>
      </c>
      <c r="AI123" s="68">
        <v>3</v>
      </c>
      <c r="AJ123" s="68">
        <v>4</v>
      </c>
      <c r="AK123" s="68">
        <v>15409</v>
      </c>
      <c r="AL123" s="68">
        <v>3</v>
      </c>
      <c r="AM123" s="68">
        <v>4</v>
      </c>
      <c r="AN123" s="68">
        <v>15409</v>
      </c>
      <c r="AO123" s="68">
        <v>0</v>
      </c>
      <c r="AP123" s="68">
        <v>0</v>
      </c>
      <c r="AQ123" s="68">
        <v>0</v>
      </c>
      <c r="AR123" s="70">
        <v>43525</v>
      </c>
      <c r="AT123" s="45" t="s">
        <v>977</v>
      </c>
      <c r="AU123" s="68" t="s">
        <v>319</v>
      </c>
      <c r="AV123" s="70">
        <v>43524</v>
      </c>
      <c r="AW123" s="68">
        <v>3</v>
      </c>
      <c r="AX123" s="68" t="s">
        <v>966</v>
      </c>
      <c r="AY123" s="68">
        <v>55</v>
      </c>
      <c r="AZ123" s="68">
        <v>142</v>
      </c>
      <c r="BA123" s="68">
        <v>400154</v>
      </c>
      <c r="BB123" s="68">
        <v>0</v>
      </c>
      <c r="BC123" s="68">
        <v>0</v>
      </c>
      <c r="BD123" s="68">
        <v>0</v>
      </c>
      <c r="BE123" s="68">
        <v>55</v>
      </c>
      <c r="BF123" s="68">
        <v>142</v>
      </c>
      <c r="BG123" s="68">
        <v>400154</v>
      </c>
      <c r="BH123" s="70">
        <v>43525</v>
      </c>
    </row>
    <row r="124" spans="30:73" x14ac:dyDescent="0.15">
      <c r="AD124" s="45" t="s">
        <v>356</v>
      </c>
      <c r="AE124" s="45" t="s">
        <v>357</v>
      </c>
      <c r="AF124" s="68" t="s">
        <v>358</v>
      </c>
      <c r="AG124" s="70">
        <v>43445</v>
      </c>
      <c r="AH124" s="68">
        <v>3</v>
      </c>
      <c r="AI124" s="68">
        <v>6</v>
      </c>
      <c r="AJ124" s="68">
        <v>11</v>
      </c>
      <c r="AK124" s="68">
        <v>18600</v>
      </c>
      <c r="AL124" s="68">
        <v>5</v>
      </c>
      <c r="AM124" s="68">
        <v>9</v>
      </c>
      <c r="AN124" s="68">
        <v>15850</v>
      </c>
      <c r="AO124" s="68">
        <v>1</v>
      </c>
      <c r="AP124" s="68">
        <v>2</v>
      </c>
      <c r="AQ124" s="68">
        <v>2750</v>
      </c>
      <c r="AR124" s="70">
        <v>43525</v>
      </c>
      <c r="AT124" s="45" t="s">
        <v>978</v>
      </c>
      <c r="AU124" s="68" t="s">
        <v>319</v>
      </c>
      <c r="AV124" s="70">
        <v>43524</v>
      </c>
      <c r="AW124" s="68">
        <v>3</v>
      </c>
      <c r="AX124" s="68" t="s">
        <v>966</v>
      </c>
      <c r="AY124" s="68">
        <v>78</v>
      </c>
      <c r="AZ124" s="68">
        <v>168</v>
      </c>
      <c r="BA124" s="68">
        <v>442123</v>
      </c>
      <c r="BB124" s="68">
        <v>0</v>
      </c>
      <c r="BC124" s="68">
        <v>0</v>
      </c>
      <c r="BD124" s="68">
        <v>0</v>
      </c>
      <c r="BE124" s="68">
        <v>78</v>
      </c>
      <c r="BF124" s="68">
        <v>168</v>
      </c>
      <c r="BG124" s="68">
        <v>442123</v>
      </c>
      <c r="BH124" s="70">
        <v>43525</v>
      </c>
    </row>
    <row r="125" spans="30:73" x14ac:dyDescent="0.15">
      <c r="AD125" s="45" t="s">
        <v>385</v>
      </c>
      <c r="AE125" s="45" t="s">
        <v>386</v>
      </c>
      <c r="AF125" s="68" t="s">
        <v>387</v>
      </c>
      <c r="AG125" s="70">
        <v>43445</v>
      </c>
      <c r="AH125" s="68">
        <v>1</v>
      </c>
      <c r="AI125" s="68">
        <v>11</v>
      </c>
      <c r="AJ125" s="68">
        <v>19</v>
      </c>
      <c r="AK125" s="68">
        <v>68084</v>
      </c>
      <c r="AL125" s="68">
        <v>8</v>
      </c>
      <c r="AM125" s="68">
        <v>14</v>
      </c>
      <c r="AN125" s="68">
        <v>39684</v>
      </c>
      <c r="AO125" s="68">
        <v>3</v>
      </c>
      <c r="AP125" s="68">
        <v>5</v>
      </c>
      <c r="AQ125" s="68">
        <v>28400</v>
      </c>
      <c r="AR125" s="70">
        <v>43525</v>
      </c>
      <c r="AT125" s="45" t="s">
        <v>317</v>
      </c>
      <c r="AU125" s="68" t="s">
        <v>319</v>
      </c>
      <c r="AV125" s="70">
        <v>43445</v>
      </c>
      <c r="AW125" s="68">
        <v>3</v>
      </c>
      <c r="AX125" s="68" t="s">
        <v>966</v>
      </c>
      <c r="AY125" s="68">
        <v>12</v>
      </c>
      <c r="AZ125" s="68">
        <v>23</v>
      </c>
      <c r="BA125" s="68">
        <v>40376</v>
      </c>
      <c r="BB125" s="68">
        <v>11</v>
      </c>
      <c r="BC125" s="68">
        <v>21</v>
      </c>
      <c r="BD125" s="68">
        <v>38879</v>
      </c>
      <c r="BE125" s="68">
        <v>1</v>
      </c>
      <c r="BF125" s="68">
        <v>2</v>
      </c>
      <c r="BG125" s="68">
        <v>1497</v>
      </c>
      <c r="BH125" s="70">
        <v>43525</v>
      </c>
    </row>
    <row r="126" spans="30:73" x14ac:dyDescent="0.15">
      <c r="AD126" s="45" t="s">
        <v>599</v>
      </c>
      <c r="AE126" s="45" t="s">
        <v>600</v>
      </c>
      <c r="AF126" s="68" t="s">
        <v>601</v>
      </c>
      <c r="AG126" s="70">
        <v>43445</v>
      </c>
      <c r="AH126" s="68">
        <v>2</v>
      </c>
      <c r="AI126" s="68">
        <v>4</v>
      </c>
      <c r="AJ126" s="68">
        <v>26</v>
      </c>
      <c r="AK126" s="68">
        <v>264302</v>
      </c>
      <c r="AL126" s="68">
        <v>4</v>
      </c>
      <c r="AM126" s="68">
        <v>26</v>
      </c>
      <c r="AN126" s="68">
        <v>264302</v>
      </c>
      <c r="AO126" s="68">
        <v>0</v>
      </c>
      <c r="AP126" s="68">
        <v>0</v>
      </c>
      <c r="AQ126" s="68">
        <v>0</v>
      </c>
      <c r="AR126" s="70">
        <v>43525</v>
      </c>
      <c r="AT126" s="45" t="s">
        <v>317</v>
      </c>
      <c r="AU126" s="68" t="s">
        <v>319</v>
      </c>
      <c r="AV126" s="70">
        <v>43524</v>
      </c>
      <c r="AW126" s="68">
        <v>3</v>
      </c>
      <c r="AX126" s="68" t="s">
        <v>966</v>
      </c>
      <c r="AY126" s="68">
        <v>63</v>
      </c>
      <c r="AZ126" s="68">
        <v>151</v>
      </c>
      <c r="BA126" s="68">
        <v>396616</v>
      </c>
      <c r="BB126" s="68">
        <v>0</v>
      </c>
      <c r="BC126" s="68">
        <v>0</v>
      </c>
      <c r="BD126" s="68">
        <v>0</v>
      </c>
      <c r="BE126" s="68">
        <v>63</v>
      </c>
      <c r="BF126" s="68">
        <v>151</v>
      </c>
      <c r="BG126" s="68">
        <v>396616</v>
      </c>
      <c r="BH126" s="70">
        <v>43525</v>
      </c>
    </row>
    <row r="127" spans="30:73" x14ac:dyDescent="0.15">
      <c r="AD127" s="45" t="s">
        <v>157</v>
      </c>
      <c r="AE127" s="45" t="s">
        <v>158</v>
      </c>
      <c r="AF127" s="68" t="s">
        <v>159</v>
      </c>
      <c r="AG127" s="70">
        <v>43445</v>
      </c>
      <c r="AH127" s="68">
        <v>3</v>
      </c>
      <c r="AI127" s="68">
        <v>356</v>
      </c>
      <c r="AJ127" s="68">
        <v>1736</v>
      </c>
      <c r="AK127" s="68">
        <v>5116811</v>
      </c>
      <c r="AL127" s="68">
        <v>283</v>
      </c>
      <c r="AM127" s="68">
        <v>1342</v>
      </c>
      <c r="AN127" s="68">
        <v>3975915</v>
      </c>
      <c r="AO127" s="68">
        <v>81</v>
      </c>
      <c r="AP127" s="68">
        <v>394</v>
      </c>
      <c r="AQ127" s="68">
        <v>1140896</v>
      </c>
      <c r="AR127" s="70">
        <v>43525</v>
      </c>
      <c r="AT127" s="45" t="s">
        <v>979</v>
      </c>
      <c r="AU127" s="68" t="s">
        <v>319</v>
      </c>
      <c r="AV127" s="70">
        <v>43524</v>
      </c>
      <c r="AW127" s="68">
        <v>3</v>
      </c>
      <c r="AX127" s="68" t="s">
        <v>966</v>
      </c>
      <c r="AY127" s="68">
        <v>28</v>
      </c>
      <c r="AZ127" s="68">
        <v>68</v>
      </c>
      <c r="BA127" s="68">
        <v>182559</v>
      </c>
      <c r="BB127" s="68">
        <v>0</v>
      </c>
      <c r="BC127" s="68">
        <v>0</v>
      </c>
      <c r="BD127" s="68">
        <v>0</v>
      </c>
      <c r="BE127" s="68">
        <v>28</v>
      </c>
      <c r="BF127" s="68">
        <v>68</v>
      </c>
      <c r="BG127" s="68">
        <v>182559</v>
      </c>
      <c r="BH127" s="70">
        <v>43525</v>
      </c>
    </row>
    <row r="128" spans="30:73" x14ac:dyDescent="0.15">
      <c r="AD128" s="45" t="s">
        <v>157</v>
      </c>
      <c r="AE128" s="45" t="s">
        <v>164</v>
      </c>
      <c r="AF128" s="68" t="s">
        <v>165</v>
      </c>
      <c r="AG128" s="70">
        <v>43445</v>
      </c>
      <c r="AH128" s="68">
        <v>3</v>
      </c>
      <c r="AI128" s="68">
        <v>366</v>
      </c>
      <c r="AJ128" s="68">
        <v>1389</v>
      </c>
      <c r="AK128" s="68">
        <v>3948868</v>
      </c>
      <c r="AL128" s="68">
        <v>315</v>
      </c>
      <c r="AM128" s="68">
        <v>1189</v>
      </c>
      <c r="AN128" s="68">
        <v>3369857</v>
      </c>
      <c r="AO128" s="68">
        <v>56</v>
      </c>
      <c r="AP128" s="68">
        <v>200</v>
      </c>
      <c r="AQ128" s="68">
        <v>579011</v>
      </c>
      <c r="AR128" s="70">
        <v>43525</v>
      </c>
      <c r="AT128" s="45" t="s">
        <v>980</v>
      </c>
      <c r="AU128" s="68" t="s">
        <v>319</v>
      </c>
      <c r="AV128" s="70">
        <v>43524</v>
      </c>
      <c r="AW128" s="68">
        <v>3</v>
      </c>
      <c r="AX128" s="68" t="s">
        <v>966</v>
      </c>
      <c r="AY128" s="68">
        <v>105</v>
      </c>
      <c r="AZ128" s="68">
        <v>221</v>
      </c>
      <c r="BA128" s="68">
        <v>530268</v>
      </c>
      <c r="BB128" s="68">
        <v>0</v>
      </c>
      <c r="BC128" s="68">
        <v>0</v>
      </c>
      <c r="BD128" s="68">
        <v>0</v>
      </c>
      <c r="BE128" s="68">
        <v>105</v>
      </c>
      <c r="BF128" s="68">
        <v>221</v>
      </c>
      <c r="BG128" s="68">
        <v>530268</v>
      </c>
      <c r="BH128" s="70">
        <v>43525</v>
      </c>
    </row>
    <row r="129" spans="30:60" x14ac:dyDescent="0.15">
      <c r="AD129" s="45" t="s">
        <v>157</v>
      </c>
      <c r="AE129" s="45" t="s">
        <v>180</v>
      </c>
      <c r="AF129" s="68" t="s">
        <v>181</v>
      </c>
      <c r="AG129" s="70">
        <v>43445</v>
      </c>
      <c r="AH129" s="68">
        <v>3</v>
      </c>
      <c r="AI129" s="68">
        <v>417</v>
      </c>
      <c r="AJ129" s="68">
        <v>1642</v>
      </c>
      <c r="AK129" s="68">
        <v>4626359</v>
      </c>
      <c r="AL129" s="68">
        <v>388</v>
      </c>
      <c r="AM129" s="68">
        <v>1494</v>
      </c>
      <c r="AN129" s="68">
        <v>4238529</v>
      </c>
      <c r="AO129" s="68">
        <v>34</v>
      </c>
      <c r="AP129" s="68">
        <v>148</v>
      </c>
      <c r="AQ129" s="68">
        <v>387830</v>
      </c>
      <c r="AR129" s="70">
        <v>43525</v>
      </c>
      <c r="AT129" s="45" t="s">
        <v>981</v>
      </c>
      <c r="AU129" s="68" t="s">
        <v>319</v>
      </c>
      <c r="AV129" s="70">
        <v>43524</v>
      </c>
      <c r="AW129" s="68">
        <v>3</v>
      </c>
      <c r="AX129" s="68" t="s">
        <v>966</v>
      </c>
      <c r="AY129" s="68">
        <v>4</v>
      </c>
      <c r="AZ129" s="68">
        <v>13</v>
      </c>
      <c r="BA129" s="68">
        <v>36535</v>
      </c>
      <c r="BB129" s="68">
        <v>0</v>
      </c>
      <c r="BC129" s="68">
        <v>0</v>
      </c>
      <c r="BD129" s="68">
        <v>0</v>
      </c>
      <c r="BE129" s="68">
        <v>4</v>
      </c>
      <c r="BF129" s="68">
        <v>13</v>
      </c>
      <c r="BG129" s="68">
        <v>36535</v>
      </c>
      <c r="BH129" s="70">
        <v>43525</v>
      </c>
    </row>
    <row r="130" spans="30:60" x14ac:dyDescent="0.15">
      <c r="AD130" s="45" t="s">
        <v>157</v>
      </c>
      <c r="AE130" s="45" t="s">
        <v>168</v>
      </c>
      <c r="AF130" s="68" t="s">
        <v>169</v>
      </c>
      <c r="AG130" s="70">
        <v>43445</v>
      </c>
      <c r="AH130" s="68">
        <v>3</v>
      </c>
      <c r="AI130" s="68">
        <v>288</v>
      </c>
      <c r="AJ130" s="68">
        <v>1187</v>
      </c>
      <c r="AK130" s="68">
        <v>3179125</v>
      </c>
      <c r="AL130" s="68">
        <v>241</v>
      </c>
      <c r="AM130" s="68">
        <v>984</v>
      </c>
      <c r="AN130" s="68">
        <v>2594486</v>
      </c>
      <c r="AO130" s="68">
        <v>47</v>
      </c>
      <c r="AP130" s="68">
        <v>203</v>
      </c>
      <c r="AQ130" s="68">
        <v>584639</v>
      </c>
      <c r="AR130" s="70">
        <v>43525</v>
      </c>
      <c r="AT130" s="45" t="s">
        <v>982</v>
      </c>
      <c r="AU130" s="68" t="s">
        <v>319</v>
      </c>
      <c r="AV130" s="70">
        <v>43524</v>
      </c>
      <c r="AW130" s="68">
        <v>3</v>
      </c>
      <c r="AX130" s="68" t="s">
        <v>966</v>
      </c>
      <c r="AY130" s="68">
        <v>80</v>
      </c>
      <c r="AZ130" s="68">
        <v>195</v>
      </c>
      <c r="BA130" s="68">
        <v>518724</v>
      </c>
      <c r="BB130" s="68">
        <v>0</v>
      </c>
      <c r="BC130" s="68">
        <v>0</v>
      </c>
      <c r="BD130" s="68">
        <v>0</v>
      </c>
      <c r="BE130" s="68">
        <v>80</v>
      </c>
      <c r="BF130" s="68">
        <v>195</v>
      </c>
      <c r="BG130" s="68">
        <v>518724</v>
      </c>
      <c r="BH130" s="70">
        <v>43525</v>
      </c>
    </row>
    <row r="131" spans="30:60" x14ac:dyDescent="0.15">
      <c r="AD131" s="45" t="s">
        <v>157</v>
      </c>
      <c r="AE131" s="45" t="s">
        <v>160</v>
      </c>
      <c r="AF131" s="68" t="s">
        <v>161</v>
      </c>
      <c r="AG131" s="70">
        <v>43445</v>
      </c>
      <c r="AH131" s="68">
        <v>3</v>
      </c>
      <c r="AI131" s="68">
        <v>474</v>
      </c>
      <c r="AJ131" s="68">
        <v>1934</v>
      </c>
      <c r="AK131" s="68">
        <v>5564809</v>
      </c>
      <c r="AL131" s="68">
        <v>414</v>
      </c>
      <c r="AM131" s="68">
        <v>1646</v>
      </c>
      <c r="AN131" s="68">
        <v>4721335</v>
      </c>
      <c r="AO131" s="68">
        <v>69</v>
      </c>
      <c r="AP131" s="68">
        <v>288</v>
      </c>
      <c r="AQ131" s="68">
        <v>843474</v>
      </c>
      <c r="AR131" s="70">
        <v>43525</v>
      </c>
      <c r="AT131" s="45" t="s">
        <v>983</v>
      </c>
      <c r="AU131" s="68" t="s">
        <v>319</v>
      </c>
      <c r="AV131" s="70">
        <v>43524</v>
      </c>
      <c r="AW131" s="68">
        <v>3</v>
      </c>
      <c r="AX131" s="68" t="s">
        <v>966</v>
      </c>
      <c r="AY131" s="68">
        <v>38</v>
      </c>
      <c r="AZ131" s="68">
        <v>74</v>
      </c>
      <c r="BA131" s="68">
        <v>204096</v>
      </c>
      <c r="BB131" s="68">
        <v>0</v>
      </c>
      <c r="BC131" s="68">
        <v>0</v>
      </c>
      <c r="BD131" s="68">
        <v>0</v>
      </c>
      <c r="BE131" s="68">
        <v>38</v>
      </c>
      <c r="BF131" s="68">
        <v>74</v>
      </c>
      <c r="BG131" s="68">
        <v>204096</v>
      </c>
      <c r="BH131" s="70">
        <v>43525</v>
      </c>
    </row>
    <row r="132" spans="30:60" x14ac:dyDescent="0.15">
      <c r="AD132" s="45" t="s">
        <v>157</v>
      </c>
      <c r="AE132" s="45" t="s">
        <v>166</v>
      </c>
      <c r="AF132" s="68" t="s">
        <v>167</v>
      </c>
      <c r="AG132" s="70">
        <v>43445</v>
      </c>
      <c r="AH132" s="68">
        <v>3</v>
      </c>
      <c r="AI132" s="68">
        <v>458</v>
      </c>
      <c r="AJ132" s="68">
        <v>1835</v>
      </c>
      <c r="AK132" s="68">
        <v>5350619</v>
      </c>
      <c r="AL132" s="68">
        <v>392</v>
      </c>
      <c r="AM132" s="68">
        <v>1539</v>
      </c>
      <c r="AN132" s="68">
        <v>4479056</v>
      </c>
      <c r="AO132" s="68">
        <v>69</v>
      </c>
      <c r="AP132" s="68">
        <v>296</v>
      </c>
      <c r="AQ132" s="68">
        <v>871563</v>
      </c>
      <c r="AR132" s="70">
        <v>43525</v>
      </c>
      <c r="AT132" s="45" t="s">
        <v>543</v>
      </c>
      <c r="AU132" s="68" t="s">
        <v>319</v>
      </c>
      <c r="AV132" s="70">
        <v>43445</v>
      </c>
      <c r="AW132" s="68">
        <v>3</v>
      </c>
      <c r="AX132" s="68" t="s">
        <v>966</v>
      </c>
      <c r="AY132" s="68">
        <v>6</v>
      </c>
      <c r="AZ132" s="68">
        <v>13</v>
      </c>
      <c r="BA132" s="68">
        <v>38338</v>
      </c>
      <c r="BB132" s="68">
        <v>4</v>
      </c>
      <c r="BC132" s="68">
        <v>7</v>
      </c>
      <c r="BD132" s="68">
        <v>26374</v>
      </c>
      <c r="BE132" s="68">
        <v>2</v>
      </c>
      <c r="BF132" s="68">
        <v>6</v>
      </c>
      <c r="BG132" s="68">
        <v>11964</v>
      </c>
      <c r="BH132" s="70">
        <v>43525</v>
      </c>
    </row>
    <row r="133" spans="30:60" x14ac:dyDescent="0.15">
      <c r="AD133" s="45" t="s">
        <v>157</v>
      </c>
      <c r="AE133" s="45" t="s">
        <v>170</v>
      </c>
      <c r="AF133" s="68" t="s">
        <v>171</v>
      </c>
      <c r="AG133" s="70">
        <v>43445</v>
      </c>
      <c r="AH133" s="68">
        <v>3</v>
      </c>
      <c r="AI133" s="68">
        <v>301</v>
      </c>
      <c r="AJ133" s="68">
        <v>1092</v>
      </c>
      <c r="AK133" s="68">
        <v>3128900</v>
      </c>
      <c r="AL133" s="68">
        <v>263</v>
      </c>
      <c r="AM133" s="68">
        <v>950</v>
      </c>
      <c r="AN133" s="68">
        <v>2699919</v>
      </c>
      <c r="AO133" s="68">
        <v>41</v>
      </c>
      <c r="AP133" s="68">
        <v>142</v>
      </c>
      <c r="AQ133" s="68">
        <v>428981</v>
      </c>
      <c r="AR133" s="70">
        <v>43525</v>
      </c>
      <c r="AT133" s="45" t="s">
        <v>543</v>
      </c>
      <c r="AU133" s="68" t="s">
        <v>319</v>
      </c>
      <c r="AV133" s="70">
        <v>43524</v>
      </c>
      <c r="AW133" s="68">
        <v>3</v>
      </c>
      <c r="AX133" s="68" t="s">
        <v>966</v>
      </c>
      <c r="AY133" s="68">
        <v>171</v>
      </c>
      <c r="AZ133" s="68">
        <v>429</v>
      </c>
      <c r="BA133" s="68">
        <v>1133199</v>
      </c>
      <c r="BB133" s="68">
        <v>0</v>
      </c>
      <c r="BC133" s="68">
        <v>0</v>
      </c>
      <c r="BD133" s="68">
        <v>0</v>
      </c>
      <c r="BE133" s="68">
        <v>171</v>
      </c>
      <c r="BF133" s="68">
        <v>429</v>
      </c>
      <c r="BG133" s="68">
        <v>1133199</v>
      </c>
      <c r="BH133" s="70">
        <v>43525</v>
      </c>
    </row>
    <row r="134" spans="30:60" x14ac:dyDescent="0.15">
      <c r="AD134" s="45" t="s">
        <v>157</v>
      </c>
      <c r="AE134" s="45" t="s">
        <v>162</v>
      </c>
      <c r="AF134" s="68" t="s">
        <v>163</v>
      </c>
      <c r="AG134" s="70">
        <v>43445</v>
      </c>
      <c r="AH134" s="68">
        <v>3</v>
      </c>
      <c r="AI134" s="68">
        <v>182</v>
      </c>
      <c r="AJ134" s="68">
        <v>927</v>
      </c>
      <c r="AK134" s="68">
        <v>2772810</v>
      </c>
      <c r="AL134" s="68">
        <v>157</v>
      </c>
      <c r="AM134" s="68">
        <v>763</v>
      </c>
      <c r="AN134" s="68">
        <v>2305709</v>
      </c>
      <c r="AO134" s="68">
        <v>29</v>
      </c>
      <c r="AP134" s="68">
        <v>164</v>
      </c>
      <c r="AQ134" s="68">
        <v>467101</v>
      </c>
      <c r="AR134" s="70">
        <v>43525</v>
      </c>
      <c r="AT134" s="45" t="s">
        <v>927</v>
      </c>
      <c r="AU134" s="68" t="s">
        <v>319</v>
      </c>
      <c r="AV134" s="70">
        <v>43495</v>
      </c>
      <c r="AW134" s="68">
        <v>3</v>
      </c>
      <c r="AX134" s="68" t="s">
        <v>966</v>
      </c>
      <c r="AY134" s="68">
        <v>4</v>
      </c>
      <c r="AZ134" s="68">
        <v>6</v>
      </c>
      <c r="BA134" s="68">
        <v>20415</v>
      </c>
      <c r="BB134" s="68">
        <v>2</v>
      </c>
      <c r="BC134" s="68">
        <v>3</v>
      </c>
      <c r="BD134" s="68">
        <v>13127</v>
      </c>
      <c r="BE134" s="68">
        <v>2</v>
      </c>
      <c r="BF134" s="68">
        <v>3</v>
      </c>
      <c r="BG134" s="68">
        <v>7288</v>
      </c>
      <c r="BH134" s="70">
        <v>43525</v>
      </c>
    </row>
    <row r="135" spans="30:60" x14ac:dyDescent="0.15">
      <c r="AD135" s="45" t="s">
        <v>157</v>
      </c>
      <c r="AE135" s="45" t="s">
        <v>178</v>
      </c>
      <c r="AF135" s="68" t="s">
        <v>179</v>
      </c>
      <c r="AG135" s="70">
        <v>43445</v>
      </c>
      <c r="AH135" s="68">
        <v>3</v>
      </c>
      <c r="AI135" s="68">
        <v>271</v>
      </c>
      <c r="AJ135" s="68">
        <v>985</v>
      </c>
      <c r="AK135" s="68">
        <v>2793789</v>
      </c>
      <c r="AL135" s="68">
        <v>249</v>
      </c>
      <c r="AM135" s="68">
        <v>898</v>
      </c>
      <c r="AN135" s="68">
        <v>2545311</v>
      </c>
      <c r="AO135" s="68">
        <v>22</v>
      </c>
      <c r="AP135" s="68">
        <v>87</v>
      </c>
      <c r="AQ135" s="68">
        <v>248478</v>
      </c>
      <c r="AR135" s="70">
        <v>43525</v>
      </c>
      <c r="AT135" s="45" t="s">
        <v>927</v>
      </c>
      <c r="AU135" s="68" t="s">
        <v>319</v>
      </c>
      <c r="AV135" s="70">
        <v>43524</v>
      </c>
      <c r="AW135" s="68">
        <v>3</v>
      </c>
      <c r="AX135" s="68" t="s">
        <v>966</v>
      </c>
      <c r="AY135" s="68">
        <v>15</v>
      </c>
      <c r="AZ135" s="68">
        <v>48</v>
      </c>
      <c r="BA135" s="68">
        <v>139285</v>
      </c>
      <c r="BB135" s="68">
        <v>0</v>
      </c>
      <c r="BC135" s="68">
        <v>0</v>
      </c>
      <c r="BD135" s="68">
        <v>0</v>
      </c>
      <c r="BE135" s="68">
        <v>15</v>
      </c>
      <c r="BF135" s="68">
        <v>48</v>
      </c>
      <c r="BG135" s="68">
        <v>139285</v>
      </c>
      <c r="BH135" s="70">
        <v>43525</v>
      </c>
    </row>
    <row r="136" spans="30:60" x14ac:dyDescent="0.15">
      <c r="AD136" s="45" t="s">
        <v>157</v>
      </c>
      <c r="AE136" s="45" t="s">
        <v>172</v>
      </c>
      <c r="AF136" s="68" t="s">
        <v>173</v>
      </c>
      <c r="AG136" s="70">
        <v>43445</v>
      </c>
      <c r="AH136" s="68">
        <v>3</v>
      </c>
      <c r="AI136" s="68">
        <v>293</v>
      </c>
      <c r="AJ136" s="68">
        <v>1104</v>
      </c>
      <c r="AK136" s="68">
        <v>3099355</v>
      </c>
      <c r="AL136" s="68">
        <v>264</v>
      </c>
      <c r="AM136" s="68">
        <v>1007</v>
      </c>
      <c r="AN136" s="68">
        <v>2863275</v>
      </c>
      <c r="AO136" s="68">
        <v>33</v>
      </c>
      <c r="AP136" s="68">
        <v>97</v>
      </c>
      <c r="AQ136" s="68">
        <v>236080</v>
      </c>
      <c r="AR136" s="70">
        <v>43525</v>
      </c>
      <c r="AT136" s="45" t="s">
        <v>984</v>
      </c>
      <c r="AU136" s="68" t="s">
        <v>985</v>
      </c>
      <c r="AV136" s="70">
        <v>43524</v>
      </c>
      <c r="AW136" s="68">
        <v>3</v>
      </c>
      <c r="AX136" s="68" t="s">
        <v>966</v>
      </c>
      <c r="AY136" s="68">
        <v>1</v>
      </c>
      <c r="AZ136" s="68">
        <v>2</v>
      </c>
      <c r="BA136" s="68">
        <v>7381</v>
      </c>
      <c r="BB136" s="68">
        <v>0</v>
      </c>
      <c r="BC136" s="68">
        <v>0</v>
      </c>
      <c r="BD136" s="68">
        <v>0</v>
      </c>
      <c r="BE136" s="68">
        <v>1</v>
      </c>
      <c r="BF136" s="68">
        <v>2</v>
      </c>
      <c r="BG136" s="68">
        <v>7381</v>
      </c>
      <c r="BH136" s="70">
        <v>43525</v>
      </c>
    </row>
    <row r="137" spans="30:60" x14ac:dyDescent="0.15">
      <c r="AD137" s="45" t="s">
        <v>157</v>
      </c>
      <c r="AE137" s="45" t="s">
        <v>174</v>
      </c>
      <c r="AF137" s="68" t="s">
        <v>175</v>
      </c>
      <c r="AG137" s="70">
        <v>43445</v>
      </c>
      <c r="AH137" s="68">
        <v>3</v>
      </c>
      <c r="AI137" s="68">
        <v>202</v>
      </c>
      <c r="AJ137" s="68">
        <v>793</v>
      </c>
      <c r="AK137" s="68">
        <v>2166381</v>
      </c>
      <c r="AL137" s="68">
        <v>168</v>
      </c>
      <c r="AM137" s="68">
        <v>656</v>
      </c>
      <c r="AN137" s="68">
        <v>1791919</v>
      </c>
      <c r="AO137" s="68">
        <v>34</v>
      </c>
      <c r="AP137" s="68">
        <v>137</v>
      </c>
      <c r="AQ137" s="68">
        <v>374462</v>
      </c>
      <c r="AR137" s="70">
        <v>43525</v>
      </c>
      <c r="AT137" s="45" t="s">
        <v>986</v>
      </c>
      <c r="AU137" s="68" t="s">
        <v>987</v>
      </c>
      <c r="AV137" s="70">
        <v>43524</v>
      </c>
      <c r="AW137" s="68">
        <v>3</v>
      </c>
      <c r="AX137" s="68" t="s">
        <v>966</v>
      </c>
      <c r="AY137" s="68">
        <v>184</v>
      </c>
      <c r="AZ137" s="68">
        <v>1040</v>
      </c>
      <c r="BA137" s="68">
        <v>2731115</v>
      </c>
      <c r="BB137" s="68">
        <v>0</v>
      </c>
      <c r="BC137" s="68">
        <v>0</v>
      </c>
      <c r="BD137" s="68">
        <v>0</v>
      </c>
      <c r="BE137" s="68">
        <v>184</v>
      </c>
      <c r="BF137" s="68">
        <v>1040</v>
      </c>
      <c r="BG137" s="68">
        <v>2731115</v>
      </c>
      <c r="BH137" s="70">
        <v>43525</v>
      </c>
    </row>
    <row r="138" spans="30:60" x14ac:dyDescent="0.15">
      <c r="AD138" s="45" t="s">
        <v>157</v>
      </c>
      <c r="AE138" s="45" t="s">
        <v>176</v>
      </c>
      <c r="AF138" s="68" t="s">
        <v>177</v>
      </c>
      <c r="AG138" s="70">
        <v>43445</v>
      </c>
      <c r="AH138" s="68">
        <v>3</v>
      </c>
      <c r="AI138" s="68">
        <v>350</v>
      </c>
      <c r="AJ138" s="68">
        <v>1344</v>
      </c>
      <c r="AK138" s="68">
        <v>3794156</v>
      </c>
      <c r="AL138" s="68">
        <v>306</v>
      </c>
      <c r="AM138" s="68">
        <v>1184</v>
      </c>
      <c r="AN138" s="68">
        <v>3324745</v>
      </c>
      <c r="AO138" s="68">
        <v>48</v>
      </c>
      <c r="AP138" s="68">
        <v>160</v>
      </c>
      <c r="AQ138" s="68">
        <v>469411</v>
      </c>
      <c r="AR138" s="70">
        <v>43525</v>
      </c>
      <c r="AT138" s="45" t="s">
        <v>581</v>
      </c>
      <c r="AU138" s="68" t="s">
        <v>583</v>
      </c>
      <c r="AV138" s="70">
        <v>43445</v>
      </c>
      <c r="AW138" s="68">
        <v>3</v>
      </c>
      <c r="AX138" s="68" t="s">
        <v>966</v>
      </c>
      <c r="AY138" s="68">
        <v>57</v>
      </c>
      <c r="AZ138" s="68">
        <v>102</v>
      </c>
      <c r="BA138" s="68">
        <v>376093</v>
      </c>
      <c r="BB138" s="68">
        <v>53</v>
      </c>
      <c r="BC138" s="68">
        <v>94</v>
      </c>
      <c r="BD138" s="68">
        <v>352135</v>
      </c>
      <c r="BE138" s="68">
        <v>5</v>
      </c>
      <c r="BF138" s="68">
        <v>8</v>
      </c>
      <c r="BG138" s="68">
        <v>23958</v>
      </c>
      <c r="BH138" s="70">
        <v>43525</v>
      </c>
    </row>
    <row r="139" spans="30:60" x14ac:dyDescent="0.15">
      <c r="AD139" s="45" t="s">
        <v>917</v>
      </c>
      <c r="AE139" s="45" t="s">
        <v>918</v>
      </c>
      <c r="AF139" s="68" t="s">
        <v>870</v>
      </c>
      <c r="AG139" s="70">
        <v>43495</v>
      </c>
      <c r="AH139" s="68">
        <v>2</v>
      </c>
      <c r="AI139" s="68">
        <v>5</v>
      </c>
      <c r="AJ139" s="68">
        <v>12</v>
      </c>
      <c r="AK139" s="68">
        <v>40906</v>
      </c>
      <c r="AL139" s="68">
        <v>3</v>
      </c>
      <c r="AM139" s="68">
        <v>8</v>
      </c>
      <c r="AN139" s="68">
        <v>25072</v>
      </c>
      <c r="AO139" s="68">
        <v>2</v>
      </c>
      <c r="AP139" s="68">
        <v>4</v>
      </c>
      <c r="AQ139" s="68">
        <v>15834</v>
      </c>
      <c r="AR139" s="70">
        <v>43525</v>
      </c>
      <c r="AT139" s="45" t="s">
        <v>572</v>
      </c>
      <c r="AU139" s="68" t="s">
        <v>574</v>
      </c>
      <c r="AV139" s="70">
        <v>43445</v>
      </c>
      <c r="AW139" s="68">
        <v>3</v>
      </c>
      <c r="AX139" s="68" t="s">
        <v>966</v>
      </c>
      <c r="AY139" s="68">
        <v>60</v>
      </c>
      <c r="AZ139" s="68">
        <v>117</v>
      </c>
      <c r="BA139" s="68">
        <v>388069</v>
      </c>
      <c r="BB139" s="68">
        <v>49</v>
      </c>
      <c r="BC139" s="68">
        <v>93</v>
      </c>
      <c r="BD139" s="68">
        <v>312918</v>
      </c>
      <c r="BE139" s="68">
        <v>11</v>
      </c>
      <c r="BF139" s="68">
        <v>24</v>
      </c>
      <c r="BG139" s="68">
        <v>75151</v>
      </c>
      <c r="BH139" s="70">
        <v>43525</v>
      </c>
    </row>
    <row r="140" spans="30:60" x14ac:dyDescent="0.15">
      <c r="AD140" s="45" t="s">
        <v>614</v>
      </c>
      <c r="AE140" s="45" t="s">
        <v>615</v>
      </c>
      <c r="AF140" s="68" t="s">
        <v>616</v>
      </c>
      <c r="AG140" s="70">
        <v>43445</v>
      </c>
      <c r="AH140" s="68">
        <v>3</v>
      </c>
      <c r="AI140" s="68">
        <v>4</v>
      </c>
      <c r="AJ140" s="68">
        <v>8</v>
      </c>
      <c r="AK140" s="68">
        <v>12433</v>
      </c>
      <c r="AL140" s="68">
        <v>4</v>
      </c>
      <c r="AM140" s="68">
        <v>8</v>
      </c>
      <c r="AN140" s="68">
        <v>12433</v>
      </c>
      <c r="AO140" s="68">
        <v>0</v>
      </c>
      <c r="AP140" s="68">
        <v>0</v>
      </c>
      <c r="AQ140" s="68">
        <v>0</v>
      </c>
      <c r="AR140" s="70">
        <v>43525</v>
      </c>
      <c r="AT140" s="45" t="s">
        <v>443</v>
      </c>
      <c r="AU140" s="68" t="s">
        <v>445</v>
      </c>
      <c r="AV140" s="70">
        <v>43445</v>
      </c>
      <c r="AW140" s="68">
        <v>2</v>
      </c>
      <c r="AX140" s="68" t="s">
        <v>966</v>
      </c>
      <c r="AY140" s="68">
        <v>332</v>
      </c>
      <c r="AZ140" s="68">
        <v>1449</v>
      </c>
      <c r="BA140" s="68">
        <v>3672611</v>
      </c>
      <c r="BB140" s="68">
        <v>291</v>
      </c>
      <c r="BC140" s="68">
        <v>1267</v>
      </c>
      <c r="BD140" s="68">
        <v>3174352</v>
      </c>
      <c r="BE140" s="68">
        <v>49</v>
      </c>
      <c r="BF140" s="68">
        <v>182</v>
      </c>
      <c r="BG140" s="68">
        <v>498259</v>
      </c>
      <c r="BH140" s="70">
        <v>43525</v>
      </c>
    </row>
    <row r="141" spans="30:60" x14ac:dyDescent="0.15">
      <c r="AD141" s="45" t="s">
        <v>531</v>
      </c>
      <c r="AE141" s="45" t="s">
        <v>532</v>
      </c>
      <c r="AF141" s="68" t="s">
        <v>533</v>
      </c>
      <c r="AG141" s="70">
        <v>43445</v>
      </c>
      <c r="AH141" s="68">
        <v>3</v>
      </c>
      <c r="AI141" s="68">
        <v>1</v>
      </c>
      <c r="AJ141" s="68">
        <v>2</v>
      </c>
      <c r="AK141" s="68">
        <v>4750</v>
      </c>
      <c r="AL141" s="68">
        <v>1</v>
      </c>
      <c r="AM141" s="68">
        <v>2</v>
      </c>
      <c r="AN141" s="68">
        <v>4750</v>
      </c>
      <c r="AO141" s="68">
        <v>0</v>
      </c>
      <c r="AP141" s="68">
        <v>0</v>
      </c>
      <c r="AQ141" s="68">
        <v>0</v>
      </c>
      <c r="AR141" s="70">
        <v>43525</v>
      </c>
      <c r="AT141" s="45" t="s">
        <v>108</v>
      </c>
      <c r="AU141" s="68" t="s">
        <v>110</v>
      </c>
      <c r="AV141" s="70">
        <v>43445</v>
      </c>
      <c r="AW141" s="68">
        <v>3</v>
      </c>
      <c r="AX141" s="68" t="s">
        <v>966</v>
      </c>
      <c r="AY141" s="68">
        <v>10</v>
      </c>
      <c r="AZ141" s="68">
        <v>43</v>
      </c>
      <c r="BA141" s="68">
        <v>154976</v>
      </c>
      <c r="BB141" s="68">
        <v>8</v>
      </c>
      <c r="BC141" s="68">
        <v>37</v>
      </c>
      <c r="BD141" s="68">
        <v>135894</v>
      </c>
      <c r="BE141" s="68">
        <v>2</v>
      </c>
      <c r="BF141" s="68">
        <v>6</v>
      </c>
      <c r="BG141" s="68">
        <v>19082</v>
      </c>
      <c r="BH141" s="70">
        <v>43525</v>
      </c>
    </row>
    <row r="142" spans="30:60" x14ac:dyDescent="0.15">
      <c r="AD142" s="45" t="s">
        <v>557</v>
      </c>
      <c r="AE142" s="45" t="s">
        <v>558</v>
      </c>
      <c r="AF142" s="68" t="s">
        <v>559</v>
      </c>
      <c r="AG142" s="70">
        <v>43445</v>
      </c>
      <c r="AH142" s="68">
        <v>2</v>
      </c>
      <c r="AI142" s="68">
        <v>8</v>
      </c>
      <c r="AJ142" s="68">
        <v>20</v>
      </c>
      <c r="AK142" s="68">
        <v>64652</v>
      </c>
      <c r="AL142" s="68">
        <v>7</v>
      </c>
      <c r="AM142" s="68">
        <v>17</v>
      </c>
      <c r="AN142" s="68">
        <v>58801</v>
      </c>
      <c r="AO142" s="68">
        <v>1</v>
      </c>
      <c r="AP142" s="68">
        <v>3</v>
      </c>
      <c r="AQ142" s="68">
        <v>5851</v>
      </c>
      <c r="AR142" s="70">
        <v>43525</v>
      </c>
      <c r="AT142" s="45" t="s">
        <v>108</v>
      </c>
      <c r="AU142" s="68" t="s">
        <v>110</v>
      </c>
      <c r="AV142" s="70">
        <v>43445</v>
      </c>
      <c r="AW142" s="68">
        <v>3</v>
      </c>
      <c r="AX142" s="68" t="s">
        <v>968</v>
      </c>
      <c r="AY142" s="68">
        <v>1</v>
      </c>
      <c r="AZ142" s="68">
        <v>4</v>
      </c>
      <c r="BA142" s="68">
        <v>15834</v>
      </c>
      <c r="BB142" s="68">
        <v>1</v>
      </c>
      <c r="BC142" s="68">
        <v>4</v>
      </c>
      <c r="BD142" s="68">
        <v>15834</v>
      </c>
      <c r="BE142" s="68">
        <v>0</v>
      </c>
      <c r="BF142" s="68">
        <v>0</v>
      </c>
      <c r="BG142" s="68">
        <v>0</v>
      </c>
      <c r="BH142" s="70">
        <v>43525</v>
      </c>
    </row>
    <row r="143" spans="30:60" x14ac:dyDescent="0.15">
      <c r="AD143" s="45" t="s">
        <v>513</v>
      </c>
      <c r="AE143" s="45" t="s">
        <v>514</v>
      </c>
      <c r="AF143" s="68" t="s">
        <v>515</v>
      </c>
      <c r="AG143" s="70">
        <v>43445</v>
      </c>
      <c r="AH143" s="68">
        <v>3</v>
      </c>
      <c r="AI143" s="68">
        <v>42</v>
      </c>
      <c r="AJ143" s="68">
        <v>79</v>
      </c>
      <c r="AK143" s="68">
        <v>219478</v>
      </c>
      <c r="AL143" s="68">
        <v>37</v>
      </c>
      <c r="AM143" s="68">
        <v>68</v>
      </c>
      <c r="AN143" s="68">
        <v>183850</v>
      </c>
      <c r="AO143" s="68">
        <v>5</v>
      </c>
      <c r="AP143" s="68">
        <v>11</v>
      </c>
      <c r="AQ143" s="68">
        <v>35628</v>
      </c>
      <c r="AR143" s="70">
        <v>43525</v>
      </c>
      <c r="AT143" s="45" t="s">
        <v>408</v>
      </c>
      <c r="AU143" s="68" t="s">
        <v>410</v>
      </c>
      <c r="AV143" s="70">
        <v>43445</v>
      </c>
      <c r="AW143" s="68">
        <v>3</v>
      </c>
      <c r="AX143" s="68" t="s">
        <v>966</v>
      </c>
      <c r="AY143" s="68">
        <v>18</v>
      </c>
      <c r="AZ143" s="68">
        <v>117</v>
      </c>
      <c r="BA143" s="68">
        <v>567012</v>
      </c>
      <c r="BB143" s="68">
        <v>18</v>
      </c>
      <c r="BC143" s="68">
        <v>117</v>
      </c>
      <c r="BD143" s="68">
        <v>567012</v>
      </c>
      <c r="BE143" s="68">
        <v>0</v>
      </c>
      <c r="BF143" s="68">
        <v>0</v>
      </c>
      <c r="BG143" s="68">
        <v>0</v>
      </c>
      <c r="BH143" s="70">
        <v>43525</v>
      </c>
    </row>
    <row r="144" spans="30:60" x14ac:dyDescent="0.15">
      <c r="AD144" s="45" t="s">
        <v>291</v>
      </c>
      <c r="AE144" s="45" t="s">
        <v>292</v>
      </c>
      <c r="AF144" s="68" t="s">
        <v>293</v>
      </c>
      <c r="AG144" s="70">
        <v>43445</v>
      </c>
      <c r="AH144" s="68">
        <v>2</v>
      </c>
      <c r="AI144" s="68">
        <v>2</v>
      </c>
      <c r="AJ144" s="68">
        <v>10</v>
      </c>
      <c r="AK144" s="68">
        <v>27485</v>
      </c>
      <c r="AL144" s="68">
        <v>2</v>
      </c>
      <c r="AM144" s="68">
        <v>10</v>
      </c>
      <c r="AN144" s="68">
        <v>27485</v>
      </c>
      <c r="AO144" s="68">
        <v>0</v>
      </c>
      <c r="AP144" s="68">
        <v>0</v>
      </c>
      <c r="AQ144" s="68">
        <v>0</v>
      </c>
      <c r="AR144" s="70">
        <v>43525</v>
      </c>
      <c r="AT144" s="45" t="s">
        <v>113</v>
      </c>
      <c r="AU144" s="68" t="s">
        <v>115</v>
      </c>
      <c r="AV144" s="70">
        <v>43445</v>
      </c>
      <c r="AW144" s="68">
        <v>3</v>
      </c>
      <c r="AX144" s="68" t="s">
        <v>966</v>
      </c>
      <c r="AY144" s="68">
        <v>21</v>
      </c>
      <c r="AZ144" s="68">
        <v>65</v>
      </c>
      <c r="BA144" s="68">
        <v>113115</v>
      </c>
      <c r="BB144" s="68">
        <v>14</v>
      </c>
      <c r="BC144" s="68">
        <v>40</v>
      </c>
      <c r="BD144" s="68">
        <v>68198</v>
      </c>
      <c r="BE144" s="68">
        <v>8</v>
      </c>
      <c r="BF144" s="68">
        <v>25</v>
      </c>
      <c r="BG144" s="68">
        <v>44917</v>
      </c>
      <c r="BH144" s="70">
        <v>43525</v>
      </c>
    </row>
    <row r="145" spans="30:60" x14ac:dyDescent="0.15">
      <c r="AD145" s="45" t="s">
        <v>593</v>
      </c>
      <c r="AE145" s="45" t="s">
        <v>594</v>
      </c>
      <c r="AF145" s="68" t="s">
        <v>595</v>
      </c>
      <c r="AG145" s="70">
        <v>43445</v>
      </c>
      <c r="AH145" s="68">
        <v>3</v>
      </c>
      <c r="AI145" s="68">
        <v>11</v>
      </c>
      <c r="AJ145" s="68">
        <v>25</v>
      </c>
      <c r="AK145" s="68">
        <v>61001</v>
      </c>
      <c r="AL145" s="68">
        <v>11</v>
      </c>
      <c r="AM145" s="68">
        <v>25</v>
      </c>
      <c r="AN145" s="68">
        <v>61001</v>
      </c>
      <c r="AO145" s="68">
        <v>0</v>
      </c>
      <c r="AP145" s="68">
        <v>0</v>
      </c>
      <c r="AQ145" s="68">
        <v>0</v>
      </c>
      <c r="AR145" s="70">
        <v>43525</v>
      </c>
      <c r="AT145" s="45" t="s">
        <v>113</v>
      </c>
      <c r="AU145" s="68" t="s">
        <v>115</v>
      </c>
      <c r="AV145" s="70">
        <v>43445</v>
      </c>
      <c r="AW145" s="68">
        <v>3</v>
      </c>
      <c r="AX145" s="68" t="s">
        <v>968</v>
      </c>
      <c r="AY145" s="68">
        <v>113</v>
      </c>
      <c r="AZ145" s="68">
        <v>613</v>
      </c>
      <c r="BA145" s="68">
        <v>1062019</v>
      </c>
      <c r="BB145" s="68">
        <v>106</v>
      </c>
      <c r="BC145" s="68">
        <v>543</v>
      </c>
      <c r="BD145" s="68">
        <v>945030</v>
      </c>
      <c r="BE145" s="68">
        <v>13</v>
      </c>
      <c r="BF145" s="68">
        <v>70</v>
      </c>
      <c r="BG145" s="68">
        <v>116989</v>
      </c>
      <c r="BH145" s="70">
        <v>43525</v>
      </c>
    </row>
    <row r="146" spans="30:60" x14ac:dyDescent="0.15">
      <c r="AD146" s="45" t="s">
        <v>554</v>
      </c>
      <c r="AE146" s="45" t="s">
        <v>555</v>
      </c>
      <c r="AF146" s="68" t="s">
        <v>556</v>
      </c>
      <c r="AG146" s="70">
        <v>43445</v>
      </c>
      <c r="AH146" s="68">
        <v>3</v>
      </c>
      <c r="AI146" s="68">
        <v>47</v>
      </c>
      <c r="AJ146" s="68">
        <v>101</v>
      </c>
      <c r="AK146" s="68">
        <v>354897</v>
      </c>
      <c r="AL146" s="68">
        <v>43</v>
      </c>
      <c r="AM146" s="68">
        <v>94</v>
      </c>
      <c r="AN146" s="68">
        <v>339007</v>
      </c>
      <c r="AO146" s="68">
        <v>4</v>
      </c>
      <c r="AP146" s="68">
        <v>7</v>
      </c>
      <c r="AQ146" s="68">
        <v>15890</v>
      </c>
      <c r="AR146" s="70">
        <v>43525</v>
      </c>
      <c r="AT146" s="45" t="s">
        <v>220</v>
      </c>
      <c r="AU146" s="68" t="s">
        <v>893</v>
      </c>
      <c r="AV146" s="70">
        <v>43445</v>
      </c>
      <c r="AW146" s="68">
        <v>3</v>
      </c>
      <c r="AX146" s="68" t="s">
        <v>966</v>
      </c>
      <c r="AY146" s="68">
        <v>21</v>
      </c>
      <c r="AZ146" s="68">
        <v>55</v>
      </c>
      <c r="BA146" s="68">
        <v>155465</v>
      </c>
      <c r="BB146" s="68">
        <v>21</v>
      </c>
      <c r="BC146" s="68">
        <v>55</v>
      </c>
      <c r="BD146" s="68">
        <v>155465</v>
      </c>
      <c r="BE146" s="68">
        <v>0</v>
      </c>
      <c r="BF146" s="68">
        <v>0</v>
      </c>
      <c r="BG146" s="68">
        <v>0</v>
      </c>
      <c r="BH146" s="70">
        <v>43525</v>
      </c>
    </row>
    <row r="147" spans="30:60" x14ac:dyDescent="0.15">
      <c r="AD147" s="45" t="s">
        <v>919</v>
      </c>
      <c r="AE147" s="45" t="s">
        <v>920</v>
      </c>
      <c r="AF147" s="68" t="s">
        <v>871</v>
      </c>
      <c r="AG147" s="70">
        <v>43495</v>
      </c>
      <c r="AH147" s="68">
        <v>3</v>
      </c>
      <c r="AI147" s="68">
        <v>14</v>
      </c>
      <c r="AJ147" s="68">
        <v>28</v>
      </c>
      <c r="AK147" s="68">
        <v>81110</v>
      </c>
      <c r="AL147" s="68">
        <v>2</v>
      </c>
      <c r="AM147" s="68">
        <v>3</v>
      </c>
      <c r="AN147" s="68">
        <v>3991</v>
      </c>
      <c r="AO147" s="68">
        <v>12</v>
      </c>
      <c r="AP147" s="68">
        <v>25</v>
      </c>
      <c r="AQ147" s="68">
        <v>77119</v>
      </c>
      <c r="AR147" s="70">
        <v>43525</v>
      </c>
      <c r="AT147" s="45" t="s">
        <v>98</v>
      </c>
      <c r="AU147" s="68" t="s">
        <v>894</v>
      </c>
      <c r="AV147" s="70">
        <v>43445</v>
      </c>
      <c r="AW147" s="68">
        <v>3</v>
      </c>
      <c r="AX147" s="68" t="s">
        <v>967</v>
      </c>
      <c r="AY147" s="68">
        <v>1</v>
      </c>
      <c r="AZ147" s="68">
        <v>5</v>
      </c>
      <c r="BA147" s="68">
        <v>6485</v>
      </c>
      <c r="BB147" s="68">
        <v>1</v>
      </c>
      <c r="BC147" s="68">
        <v>5</v>
      </c>
      <c r="BD147" s="68">
        <v>6485</v>
      </c>
      <c r="BE147" s="68">
        <v>0</v>
      </c>
      <c r="BF147" s="68">
        <v>0</v>
      </c>
      <c r="BG147" s="68">
        <v>0</v>
      </c>
      <c r="BH147" s="70">
        <v>43525</v>
      </c>
    </row>
    <row r="148" spans="30:60" x14ac:dyDescent="0.15">
      <c r="AD148" s="45" t="s">
        <v>185</v>
      </c>
      <c r="AE148" s="45" t="s">
        <v>186</v>
      </c>
      <c r="AF148" s="68" t="s">
        <v>187</v>
      </c>
      <c r="AG148" s="70">
        <v>43445</v>
      </c>
      <c r="AH148" s="68">
        <v>3</v>
      </c>
      <c r="AI148" s="68">
        <v>2</v>
      </c>
      <c r="AJ148" s="68">
        <v>6</v>
      </c>
      <c r="AK148" s="68">
        <v>24109</v>
      </c>
      <c r="AL148" s="68">
        <v>2</v>
      </c>
      <c r="AM148" s="68">
        <v>6</v>
      </c>
      <c r="AN148" s="68">
        <v>24109</v>
      </c>
      <c r="AO148" s="68">
        <v>0</v>
      </c>
      <c r="AP148" s="68">
        <v>0</v>
      </c>
      <c r="AQ148" s="68">
        <v>0</v>
      </c>
      <c r="AR148" s="70">
        <v>43525</v>
      </c>
      <c r="AT148" s="45" t="s">
        <v>425</v>
      </c>
      <c r="AU148" s="68" t="s">
        <v>427</v>
      </c>
      <c r="AV148" s="70">
        <v>43445</v>
      </c>
      <c r="AW148" s="68">
        <v>3</v>
      </c>
      <c r="AX148" s="68" t="s">
        <v>966</v>
      </c>
      <c r="AY148" s="68">
        <v>8</v>
      </c>
      <c r="AZ148" s="68">
        <v>27</v>
      </c>
      <c r="BA148" s="68">
        <v>107518</v>
      </c>
      <c r="BB148" s="68">
        <v>7</v>
      </c>
      <c r="BC148" s="68">
        <v>16</v>
      </c>
      <c r="BD148" s="68">
        <v>66852</v>
      </c>
      <c r="BE148" s="68">
        <v>2</v>
      </c>
      <c r="BF148" s="68">
        <v>11</v>
      </c>
      <c r="BG148" s="68">
        <v>40666</v>
      </c>
      <c r="BH148" s="70">
        <v>43525</v>
      </c>
    </row>
    <row r="149" spans="30:60" x14ac:dyDescent="0.15">
      <c r="AD149" s="45" t="s">
        <v>182</v>
      </c>
      <c r="AE149" s="45" t="s">
        <v>183</v>
      </c>
      <c r="AF149" s="68" t="s">
        <v>184</v>
      </c>
      <c r="AG149" s="70">
        <v>43445</v>
      </c>
      <c r="AH149" s="68">
        <v>3</v>
      </c>
      <c r="AI149" s="68">
        <v>170</v>
      </c>
      <c r="AJ149" s="68">
        <v>967</v>
      </c>
      <c r="AK149" s="68">
        <v>3317496</v>
      </c>
      <c r="AL149" s="68">
        <v>149</v>
      </c>
      <c r="AM149" s="68">
        <v>824</v>
      </c>
      <c r="AN149" s="68">
        <v>2857834</v>
      </c>
      <c r="AO149" s="68">
        <v>21</v>
      </c>
      <c r="AP149" s="68">
        <v>143</v>
      </c>
      <c r="AQ149" s="68">
        <v>459662</v>
      </c>
      <c r="AR149" s="70">
        <v>43525</v>
      </c>
      <c r="AT149" s="45" t="s">
        <v>540</v>
      </c>
      <c r="AU149" s="68" t="s">
        <v>542</v>
      </c>
      <c r="AV149" s="70">
        <v>43445</v>
      </c>
      <c r="AW149" s="68">
        <v>2</v>
      </c>
      <c r="AX149" s="68" t="s">
        <v>966</v>
      </c>
      <c r="AY149" s="68">
        <v>45</v>
      </c>
      <c r="AZ149" s="68">
        <v>111</v>
      </c>
      <c r="BA149" s="68">
        <v>493106</v>
      </c>
      <c r="BB149" s="68">
        <v>35</v>
      </c>
      <c r="BC149" s="68">
        <v>76</v>
      </c>
      <c r="BD149" s="68">
        <v>340959</v>
      </c>
      <c r="BE149" s="68">
        <v>10</v>
      </c>
      <c r="BF149" s="68">
        <v>35</v>
      </c>
      <c r="BG149" s="68">
        <v>152147</v>
      </c>
      <c r="BH149" s="70">
        <v>43525</v>
      </c>
    </row>
    <row r="150" spans="30:60" x14ac:dyDescent="0.15">
      <c r="AD150" s="45" t="s">
        <v>921</v>
      </c>
      <c r="AE150" s="45" t="s">
        <v>922</v>
      </c>
      <c r="AF150" s="68" t="s">
        <v>872</v>
      </c>
      <c r="AG150" s="70">
        <v>43495</v>
      </c>
      <c r="AH150" s="68">
        <v>3</v>
      </c>
      <c r="AI150" s="68">
        <v>16</v>
      </c>
      <c r="AJ150" s="68">
        <v>114</v>
      </c>
      <c r="AK150" s="68">
        <v>651165</v>
      </c>
      <c r="AL150" s="68">
        <v>7</v>
      </c>
      <c r="AM150" s="68">
        <v>65</v>
      </c>
      <c r="AN150" s="68">
        <v>329260</v>
      </c>
      <c r="AO150" s="68">
        <v>9</v>
      </c>
      <c r="AP150" s="68">
        <v>49</v>
      </c>
      <c r="AQ150" s="68">
        <v>321905</v>
      </c>
      <c r="AR150" s="70">
        <v>43525</v>
      </c>
      <c r="AT150" s="45" t="s">
        <v>596</v>
      </c>
      <c r="AU150" s="68" t="s">
        <v>598</v>
      </c>
      <c r="AV150" s="70">
        <v>43445</v>
      </c>
      <c r="AW150" s="68">
        <v>3</v>
      </c>
      <c r="AX150" s="68" t="s">
        <v>966</v>
      </c>
      <c r="AY150" s="68">
        <v>1</v>
      </c>
      <c r="AZ150" s="68">
        <v>3</v>
      </c>
      <c r="BA150" s="68">
        <v>9410</v>
      </c>
      <c r="BB150" s="68">
        <v>1</v>
      </c>
      <c r="BC150" s="68">
        <v>3</v>
      </c>
      <c r="BD150" s="68">
        <v>9410</v>
      </c>
      <c r="BE150" s="68">
        <v>0</v>
      </c>
      <c r="BF150" s="68">
        <v>0</v>
      </c>
      <c r="BG150" s="68">
        <v>0</v>
      </c>
      <c r="BH150" s="70">
        <v>43525</v>
      </c>
    </row>
    <row r="151" spans="30:60" x14ac:dyDescent="0.15">
      <c r="AD151" s="45" t="s">
        <v>923</v>
      </c>
      <c r="AE151" s="45" t="s">
        <v>924</v>
      </c>
      <c r="AF151" s="68" t="s">
        <v>873</v>
      </c>
      <c r="AG151" s="70">
        <v>43495</v>
      </c>
      <c r="AH151" s="68">
        <v>3</v>
      </c>
      <c r="AI151" s="68">
        <v>5</v>
      </c>
      <c r="AJ151" s="68">
        <v>9</v>
      </c>
      <c r="AK151" s="68">
        <v>35168</v>
      </c>
      <c r="AL151" s="68">
        <v>2</v>
      </c>
      <c r="AM151" s="68">
        <v>4</v>
      </c>
      <c r="AN151" s="68">
        <v>17364</v>
      </c>
      <c r="AO151" s="68">
        <v>3</v>
      </c>
      <c r="AP151" s="68">
        <v>5</v>
      </c>
      <c r="AQ151" s="68">
        <v>17804</v>
      </c>
      <c r="AR151" s="70">
        <v>43525</v>
      </c>
      <c r="AT151" s="45" t="s">
        <v>623</v>
      </c>
      <c r="AU151" s="68" t="s">
        <v>625</v>
      </c>
      <c r="AV151" s="70">
        <v>43445</v>
      </c>
      <c r="AW151" s="68">
        <v>3</v>
      </c>
      <c r="AX151" s="68" t="s">
        <v>966</v>
      </c>
      <c r="AY151" s="68">
        <v>4</v>
      </c>
      <c r="AZ151" s="68">
        <v>8</v>
      </c>
      <c r="BA151" s="68">
        <v>32789</v>
      </c>
      <c r="BB151" s="68">
        <v>4</v>
      </c>
      <c r="BC151" s="68">
        <v>8</v>
      </c>
      <c r="BD151" s="68">
        <v>32789</v>
      </c>
      <c r="BE151" s="68">
        <v>0</v>
      </c>
      <c r="BF151" s="68">
        <v>0</v>
      </c>
      <c r="BG151" s="68">
        <v>0</v>
      </c>
      <c r="BH151" s="70">
        <v>43525</v>
      </c>
    </row>
    <row r="152" spans="30:60" x14ac:dyDescent="0.15">
      <c r="AD152" s="45" t="s">
        <v>188</v>
      </c>
      <c r="AE152" s="45" t="s">
        <v>189</v>
      </c>
      <c r="AF152" s="68" t="s">
        <v>190</v>
      </c>
      <c r="AG152" s="70">
        <v>43445</v>
      </c>
      <c r="AH152" s="68">
        <v>3</v>
      </c>
      <c r="AI152" s="68">
        <v>2</v>
      </c>
      <c r="AJ152" s="68">
        <v>7</v>
      </c>
      <c r="AK152" s="68">
        <v>21507</v>
      </c>
      <c r="AL152" s="68">
        <v>2</v>
      </c>
      <c r="AM152" s="68">
        <v>7</v>
      </c>
      <c r="AN152" s="68">
        <v>21507</v>
      </c>
      <c r="AO152" s="68">
        <v>0</v>
      </c>
      <c r="AP152" s="68">
        <v>0</v>
      </c>
      <c r="AQ152" s="68">
        <v>0</v>
      </c>
      <c r="AR152" s="70">
        <v>43525</v>
      </c>
      <c r="AT152" s="45" t="s">
        <v>134</v>
      </c>
      <c r="AU152" s="68" t="s">
        <v>136</v>
      </c>
      <c r="AV152" s="70">
        <v>43445</v>
      </c>
      <c r="AW152" s="68">
        <v>3</v>
      </c>
      <c r="AX152" s="68" t="s">
        <v>966</v>
      </c>
      <c r="AY152" s="68">
        <v>3</v>
      </c>
      <c r="AZ152" s="68">
        <v>9</v>
      </c>
      <c r="BA152" s="68">
        <v>36168</v>
      </c>
      <c r="BB152" s="68">
        <v>2</v>
      </c>
      <c r="BC152" s="68">
        <v>5</v>
      </c>
      <c r="BD152" s="68">
        <v>26334</v>
      </c>
      <c r="BE152" s="68">
        <v>1</v>
      </c>
      <c r="BF152" s="68">
        <v>4</v>
      </c>
      <c r="BG152" s="68">
        <v>9834</v>
      </c>
      <c r="BH152" s="70">
        <v>43525</v>
      </c>
    </row>
    <row r="153" spans="30:60" x14ac:dyDescent="0.15">
      <c r="AD153" s="45" t="s">
        <v>137</v>
      </c>
      <c r="AE153" s="45" t="s">
        <v>138</v>
      </c>
      <c r="AF153" s="68" t="s">
        <v>139</v>
      </c>
      <c r="AG153" s="70">
        <v>43445</v>
      </c>
      <c r="AH153" s="68">
        <v>3</v>
      </c>
      <c r="AI153" s="68">
        <v>1</v>
      </c>
      <c r="AJ153" s="68">
        <v>2</v>
      </c>
      <c r="AK153" s="68">
        <v>6567</v>
      </c>
      <c r="AL153" s="68">
        <v>1</v>
      </c>
      <c r="AM153" s="68">
        <v>2</v>
      </c>
      <c r="AN153" s="68">
        <v>6567</v>
      </c>
      <c r="AO153" s="68">
        <v>0</v>
      </c>
      <c r="AP153" s="68">
        <v>0</v>
      </c>
      <c r="AQ153" s="68">
        <v>0</v>
      </c>
      <c r="AR153" s="70">
        <v>43525</v>
      </c>
      <c r="AT153" s="45" t="s">
        <v>140</v>
      </c>
      <c r="AU153" s="68" t="s">
        <v>136</v>
      </c>
      <c r="AV153" s="70">
        <v>43445</v>
      </c>
      <c r="AW153" s="68">
        <v>3</v>
      </c>
      <c r="AX153" s="68" t="s">
        <v>966</v>
      </c>
      <c r="AY153" s="68">
        <v>4</v>
      </c>
      <c r="AZ153" s="68">
        <v>14</v>
      </c>
      <c r="BA153" s="68">
        <v>50713</v>
      </c>
      <c r="BB153" s="68">
        <v>3</v>
      </c>
      <c r="BC153" s="68">
        <v>10</v>
      </c>
      <c r="BD153" s="68">
        <v>34213</v>
      </c>
      <c r="BE153" s="68">
        <v>1</v>
      </c>
      <c r="BF153" s="68">
        <v>4</v>
      </c>
      <c r="BG153" s="68">
        <v>16500</v>
      </c>
      <c r="BH153" s="70">
        <v>43525</v>
      </c>
    </row>
    <row r="154" spans="30:60" x14ac:dyDescent="0.15">
      <c r="AD154" s="45" t="s">
        <v>551</v>
      </c>
      <c r="AE154" s="45" t="s">
        <v>552</v>
      </c>
      <c r="AF154" s="68" t="s">
        <v>553</v>
      </c>
      <c r="AG154" s="70">
        <v>43445</v>
      </c>
      <c r="AH154" s="68">
        <v>3</v>
      </c>
      <c r="AI154" s="68">
        <v>2</v>
      </c>
      <c r="AJ154" s="68">
        <v>6</v>
      </c>
      <c r="AK154" s="68">
        <v>24750</v>
      </c>
      <c r="AL154" s="68">
        <v>2</v>
      </c>
      <c r="AM154" s="68">
        <v>6</v>
      </c>
      <c r="AN154" s="68">
        <v>24750</v>
      </c>
      <c r="AO154" s="68">
        <v>0</v>
      </c>
      <c r="AP154" s="68">
        <v>0</v>
      </c>
      <c r="AQ154" s="68">
        <v>0</v>
      </c>
      <c r="AR154" s="70">
        <v>43525</v>
      </c>
      <c r="AT154" s="45" t="s">
        <v>578</v>
      </c>
      <c r="AU154" s="68" t="s">
        <v>580</v>
      </c>
      <c r="AV154" s="70">
        <v>43445</v>
      </c>
      <c r="AW154" s="68">
        <v>2</v>
      </c>
      <c r="AX154" s="68" t="s">
        <v>966</v>
      </c>
      <c r="AY154" s="68">
        <v>92</v>
      </c>
      <c r="AZ154" s="68">
        <v>238</v>
      </c>
      <c r="BA154" s="68">
        <v>732228</v>
      </c>
      <c r="BB154" s="68">
        <v>86</v>
      </c>
      <c r="BC154" s="68">
        <v>216</v>
      </c>
      <c r="BD154" s="68">
        <v>669275</v>
      </c>
      <c r="BE154" s="68">
        <v>8</v>
      </c>
      <c r="BF154" s="68">
        <v>22</v>
      </c>
      <c r="BG154" s="68">
        <v>62953</v>
      </c>
      <c r="BH154" s="70">
        <v>43525</v>
      </c>
    </row>
    <row r="155" spans="30:60" x14ac:dyDescent="0.15">
      <c r="AD155" s="45" t="s">
        <v>925</v>
      </c>
      <c r="AE155" s="45" t="s">
        <v>926</v>
      </c>
      <c r="AF155" s="68" t="s">
        <v>874</v>
      </c>
      <c r="AG155" s="70">
        <v>43495</v>
      </c>
      <c r="AH155" s="68">
        <v>3</v>
      </c>
      <c r="AI155" s="68">
        <v>20</v>
      </c>
      <c r="AJ155" s="68">
        <v>37</v>
      </c>
      <c r="AK155" s="68">
        <v>115772</v>
      </c>
      <c r="AL155" s="68">
        <v>14</v>
      </c>
      <c r="AM155" s="68">
        <v>25</v>
      </c>
      <c r="AN155" s="68">
        <v>79897</v>
      </c>
      <c r="AO155" s="68">
        <v>6</v>
      </c>
      <c r="AP155" s="68">
        <v>12</v>
      </c>
      <c r="AQ155" s="68">
        <v>35875</v>
      </c>
      <c r="AR155" s="70">
        <v>43525</v>
      </c>
      <c r="AT155" s="45" t="s">
        <v>420</v>
      </c>
      <c r="AU155" s="68" t="s">
        <v>422</v>
      </c>
      <c r="AV155" s="70">
        <v>43445</v>
      </c>
      <c r="AW155" s="68">
        <v>3</v>
      </c>
      <c r="AX155" s="68" t="s">
        <v>966</v>
      </c>
      <c r="AY155" s="68">
        <v>52</v>
      </c>
      <c r="AZ155" s="68">
        <v>126</v>
      </c>
      <c r="BA155" s="68">
        <v>346541</v>
      </c>
      <c r="BB155" s="68">
        <v>48</v>
      </c>
      <c r="BC155" s="68">
        <v>118</v>
      </c>
      <c r="BD155" s="68">
        <v>327468</v>
      </c>
      <c r="BE155" s="68">
        <v>4</v>
      </c>
      <c r="BF155" s="68">
        <v>8</v>
      </c>
      <c r="BG155" s="68">
        <v>19073</v>
      </c>
      <c r="BH155" s="70">
        <v>43525</v>
      </c>
    </row>
    <row r="156" spans="30:60" x14ac:dyDescent="0.15">
      <c r="AD156" s="45" t="s">
        <v>545</v>
      </c>
      <c r="AE156" s="45" t="s">
        <v>546</v>
      </c>
      <c r="AF156" s="68" t="s">
        <v>547</v>
      </c>
      <c r="AG156" s="70">
        <v>43445</v>
      </c>
      <c r="AH156" s="68">
        <v>3</v>
      </c>
      <c r="AI156" s="68">
        <v>12</v>
      </c>
      <c r="AJ156" s="68">
        <v>22</v>
      </c>
      <c r="AK156" s="68">
        <v>78075</v>
      </c>
      <c r="AL156" s="68">
        <v>12</v>
      </c>
      <c r="AM156" s="68">
        <v>22</v>
      </c>
      <c r="AN156" s="68">
        <v>78075</v>
      </c>
      <c r="AO156" s="68">
        <v>0</v>
      </c>
      <c r="AP156" s="68">
        <v>0</v>
      </c>
      <c r="AQ156" s="68">
        <v>0</v>
      </c>
      <c r="AR156" s="70">
        <v>43525</v>
      </c>
      <c r="AT156" s="45" t="s">
        <v>929</v>
      </c>
      <c r="AU156" s="68" t="s">
        <v>875</v>
      </c>
      <c r="AV156" s="70">
        <v>43495</v>
      </c>
      <c r="AW156" s="68">
        <v>3</v>
      </c>
      <c r="AX156" s="68" t="s">
        <v>966</v>
      </c>
      <c r="AY156" s="68">
        <v>14</v>
      </c>
      <c r="AZ156" s="68">
        <v>55</v>
      </c>
      <c r="BA156" s="68">
        <v>136917</v>
      </c>
      <c r="BB156" s="68">
        <v>2</v>
      </c>
      <c r="BC156" s="68">
        <v>7</v>
      </c>
      <c r="BD156" s="68">
        <v>12089</v>
      </c>
      <c r="BE156" s="68">
        <v>12</v>
      </c>
      <c r="BF156" s="68">
        <v>48</v>
      </c>
      <c r="BG156" s="68">
        <v>124828</v>
      </c>
      <c r="BH156" s="70">
        <v>43525</v>
      </c>
    </row>
    <row r="157" spans="30:60" x14ac:dyDescent="0.15">
      <c r="AD157" s="45" t="s">
        <v>467</v>
      </c>
      <c r="AE157" s="45" t="s">
        <v>468</v>
      </c>
      <c r="AF157" s="68" t="s">
        <v>469</v>
      </c>
      <c r="AG157" s="70">
        <v>43445</v>
      </c>
      <c r="AH157" s="68">
        <v>3</v>
      </c>
      <c r="AI157" s="68">
        <v>102</v>
      </c>
      <c r="AJ157" s="68">
        <v>197</v>
      </c>
      <c r="AK157" s="68">
        <v>790671</v>
      </c>
      <c r="AL157" s="68">
        <v>88</v>
      </c>
      <c r="AM157" s="68">
        <v>172</v>
      </c>
      <c r="AN157" s="68">
        <v>673191</v>
      </c>
      <c r="AO157" s="68">
        <v>14</v>
      </c>
      <c r="AP157" s="68">
        <v>25</v>
      </c>
      <c r="AQ157" s="68">
        <v>117480</v>
      </c>
      <c r="AR157" s="70">
        <v>43525</v>
      </c>
      <c r="AT157" s="45" t="s">
        <v>344</v>
      </c>
      <c r="AU157" s="68" t="s">
        <v>346</v>
      </c>
      <c r="AV157" s="70">
        <v>43445</v>
      </c>
      <c r="AW157" s="68">
        <v>3</v>
      </c>
      <c r="AX157" s="68" t="s">
        <v>966</v>
      </c>
      <c r="AY157" s="68">
        <v>5</v>
      </c>
      <c r="AZ157" s="68">
        <v>16</v>
      </c>
      <c r="BA157" s="68">
        <v>59783</v>
      </c>
      <c r="BB157" s="68">
        <v>5</v>
      </c>
      <c r="BC157" s="68">
        <v>16</v>
      </c>
      <c r="BD157" s="68">
        <v>59783</v>
      </c>
      <c r="BE157" s="68">
        <v>0</v>
      </c>
      <c r="BF157" s="68">
        <v>0</v>
      </c>
      <c r="BG157" s="68">
        <v>0</v>
      </c>
      <c r="BH157" s="70">
        <v>43525</v>
      </c>
    </row>
    <row r="158" spans="30:60" x14ac:dyDescent="0.15">
      <c r="AD158" s="45" t="s">
        <v>516</v>
      </c>
      <c r="AE158" s="45" t="s">
        <v>517</v>
      </c>
      <c r="AF158" s="68" t="s">
        <v>518</v>
      </c>
      <c r="AG158" s="70">
        <v>43445</v>
      </c>
      <c r="AH158" s="68">
        <v>3</v>
      </c>
      <c r="AI158" s="68">
        <v>18</v>
      </c>
      <c r="AJ158" s="68">
        <v>55</v>
      </c>
      <c r="AK158" s="68">
        <v>219734</v>
      </c>
      <c r="AL158" s="68">
        <v>17</v>
      </c>
      <c r="AM158" s="68">
        <v>51</v>
      </c>
      <c r="AN158" s="68">
        <v>200119</v>
      </c>
      <c r="AO158" s="68">
        <v>1</v>
      </c>
      <c r="AP158" s="68">
        <v>4</v>
      </c>
      <c r="AQ158" s="68">
        <v>19615</v>
      </c>
      <c r="AR158" s="70">
        <v>43525</v>
      </c>
      <c r="AT158" s="45" t="s">
        <v>563</v>
      </c>
      <c r="AU158" s="68" t="s">
        <v>565</v>
      </c>
      <c r="AV158" s="70">
        <v>43445</v>
      </c>
      <c r="AW158" s="68">
        <v>2</v>
      </c>
      <c r="AX158" s="68" t="s">
        <v>966</v>
      </c>
      <c r="AY158" s="68">
        <v>18</v>
      </c>
      <c r="AZ158" s="68">
        <v>71</v>
      </c>
      <c r="BA158" s="68">
        <v>248510</v>
      </c>
      <c r="BB158" s="68">
        <v>18</v>
      </c>
      <c r="BC158" s="68">
        <v>71</v>
      </c>
      <c r="BD158" s="68">
        <v>248510</v>
      </c>
      <c r="BE158" s="68">
        <v>0</v>
      </c>
      <c r="BF158" s="68">
        <v>0</v>
      </c>
      <c r="BG158" s="68">
        <v>0</v>
      </c>
      <c r="BH158" s="70">
        <v>43525</v>
      </c>
    </row>
    <row r="159" spans="30:60" x14ac:dyDescent="0.15">
      <c r="AD159" s="45" t="s">
        <v>151</v>
      </c>
      <c r="AE159" s="45" t="s">
        <v>152</v>
      </c>
      <c r="AF159" s="68" t="s">
        <v>153</v>
      </c>
      <c r="AG159" s="70">
        <v>43445</v>
      </c>
      <c r="AH159" s="68">
        <v>2</v>
      </c>
      <c r="AI159" s="68">
        <v>4</v>
      </c>
      <c r="AJ159" s="68">
        <v>6</v>
      </c>
      <c r="AK159" s="68">
        <v>6575</v>
      </c>
      <c r="AL159" s="68">
        <v>2</v>
      </c>
      <c r="AM159" s="68">
        <v>3</v>
      </c>
      <c r="AN159" s="68">
        <v>4659</v>
      </c>
      <c r="AO159" s="68">
        <v>2</v>
      </c>
      <c r="AP159" s="68">
        <v>3</v>
      </c>
      <c r="AQ159" s="68">
        <v>1916</v>
      </c>
      <c r="AR159" s="70">
        <v>43525</v>
      </c>
      <c r="AT159" s="45" t="s">
        <v>417</v>
      </c>
      <c r="AU159" s="68" t="s">
        <v>419</v>
      </c>
      <c r="AV159" s="70">
        <v>43445</v>
      </c>
      <c r="AW159" s="68">
        <v>3</v>
      </c>
      <c r="AX159" s="68" t="s">
        <v>966</v>
      </c>
      <c r="AY159" s="68">
        <v>26</v>
      </c>
      <c r="AZ159" s="68">
        <v>67</v>
      </c>
      <c r="BA159" s="68">
        <v>263973</v>
      </c>
      <c r="BB159" s="68">
        <v>24</v>
      </c>
      <c r="BC159" s="68">
        <v>60</v>
      </c>
      <c r="BD159" s="68">
        <v>237196</v>
      </c>
      <c r="BE159" s="68">
        <v>3</v>
      </c>
      <c r="BF159" s="68">
        <v>7</v>
      </c>
      <c r="BG159" s="68">
        <v>26777</v>
      </c>
      <c r="BH159" s="70">
        <v>43525</v>
      </c>
    </row>
    <row r="160" spans="30:60" x14ac:dyDescent="0.15">
      <c r="AD160" s="45" t="s">
        <v>428</v>
      </c>
      <c r="AE160" s="45" t="s">
        <v>429</v>
      </c>
      <c r="AF160" s="68" t="s">
        <v>430</v>
      </c>
      <c r="AG160" s="70">
        <v>43445</v>
      </c>
      <c r="AH160" s="68">
        <v>2</v>
      </c>
      <c r="AI160" s="68">
        <v>9</v>
      </c>
      <c r="AJ160" s="68">
        <v>41</v>
      </c>
      <c r="AK160" s="68">
        <v>152140</v>
      </c>
      <c r="AL160" s="68">
        <v>6</v>
      </c>
      <c r="AM160" s="68">
        <v>31</v>
      </c>
      <c r="AN160" s="68">
        <v>124384</v>
      </c>
      <c r="AO160" s="68">
        <v>3</v>
      </c>
      <c r="AP160" s="68">
        <v>10</v>
      </c>
      <c r="AQ160" s="68">
        <v>27756</v>
      </c>
      <c r="AR160" s="70">
        <v>43525</v>
      </c>
      <c r="AT160" s="45" t="s">
        <v>434</v>
      </c>
      <c r="AU160" s="68" t="s">
        <v>895</v>
      </c>
      <c r="AV160" s="70">
        <v>43445</v>
      </c>
      <c r="AW160" s="68">
        <v>3</v>
      </c>
      <c r="AX160" s="68" t="s">
        <v>967</v>
      </c>
      <c r="AY160" s="68">
        <v>1</v>
      </c>
      <c r="AZ160" s="68">
        <v>2</v>
      </c>
      <c r="BA160" s="68">
        <v>5500</v>
      </c>
      <c r="BB160" s="68">
        <v>0</v>
      </c>
      <c r="BC160" s="68">
        <v>0</v>
      </c>
      <c r="BD160" s="68">
        <v>0</v>
      </c>
      <c r="BE160" s="68">
        <v>1</v>
      </c>
      <c r="BF160" s="68">
        <v>2</v>
      </c>
      <c r="BG160" s="68">
        <v>5500</v>
      </c>
      <c r="BH160" s="70">
        <v>43525</v>
      </c>
    </row>
    <row r="161" spans="30:60" x14ac:dyDescent="0.15">
      <c r="AD161" s="45" t="s">
        <v>260</v>
      </c>
      <c r="AE161" s="45" t="s">
        <v>261</v>
      </c>
      <c r="AF161" s="68" t="s">
        <v>262</v>
      </c>
      <c r="AG161" s="70">
        <v>43445</v>
      </c>
      <c r="AH161" s="68">
        <v>2</v>
      </c>
      <c r="AI161" s="68">
        <v>1</v>
      </c>
      <c r="AJ161" s="68">
        <v>1</v>
      </c>
      <c r="AK161" s="68">
        <v>1750</v>
      </c>
      <c r="AL161" s="68">
        <v>1</v>
      </c>
      <c r="AM161" s="68">
        <v>1</v>
      </c>
      <c r="AN161" s="68">
        <v>1750</v>
      </c>
      <c r="AO161" s="68">
        <v>0</v>
      </c>
      <c r="AP161" s="68">
        <v>0</v>
      </c>
      <c r="AQ161" s="68">
        <v>0</v>
      </c>
      <c r="AR161" s="70">
        <v>43525</v>
      </c>
      <c r="AT161" s="45" t="s">
        <v>371</v>
      </c>
      <c r="AU161" s="68" t="s">
        <v>373</v>
      </c>
      <c r="AV161" s="70">
        <v>43445</v>
      </c>
      <c r="AW161" s="68">
        <v>3</v>
      </c>
      <c r="AX161" s="68" t="s">
        <v>966</v>
      </c>
      <c r="AY161" s="68">
        <v>58</v>
      </c>
      <c r="AZ161" s="68">
        <v>401</v>
      </c>
      <c r="BA161" s="68">
        <v>998937</v>
      </c>
      <c r="BB161" s="68">
        <v>54</v>
      </c>
      <c r="BC161" s="68">
        <v>383</v>
      </c>
      <c r="BD161" s="68">
        <v>964124</v>
      </c>
      <c r="BE161" s="68">
        <v>5</v>
      </c>
      <c r="BF161" s="68">
        <v>18</v>
      </c>
      <c r="BG161" s="68">
        <v>34813</v>
      </c>
      <c r="BH161" s="70">
        <v>43525</v>
      </c>
    </row>
    <row r="162" spans="30:60" x14ac:dyDescent="0.15">
      <c r="AD162" s="45" t="s">
        <v>294</v>
      </c>
      <c r="AE162" s="45" t="s">
        <v>295</v>
      </c>
      <c r="AF162" s="68" t="s">
        <v>296</v>
      </c>
      <c r="AG162" s="70">
        <v>43445</v>
      </c>
      <c r="AH162" s="68">
        <v>3</v>
      </c>
      <c r="AI162" s="68">
        <v>32</v>
      </c>
      <c r="AJ162" s="68">
        <v>141</v>
      </c>
      <c r="AK162" s="68">
        <v>397871</v>
      </c>
      <c r="AL162" s="68">
        <v>22</v>
      </c>
      <c r="AM162" s="68">
        <v>90</v>
      </c>
      <c r="AN162" s="68">
        <v>253636</v>
      </c>
      <c r="AO162" s="68">
        <v>11</v>
      </c>
      <c r="AP162" s="68">
        <v>51</v>
      </c>
      <c r="AQ162" s="68">
        <v>144235</v>
      </c>
      <c r="AR162" s="70">
        <v>43525</v>
      </c>
      <c r="AT162" s="45" t="s">
        <v>254</v>
      </c>
      <c r="AU162" s="68" t="s">
        <v>256</v>
      </c>
      <c r="AV162" s="70">
        <v>43445</v>
      </c>
      <c r="AW162" s="68">
        <v>3</v>
      </c>
      <c r="AX162" s="68" t="s">
        <v>966</v>
      </c>
      <c r="AY162" s="68">
        <v>50</v>
      </c>
      <c r="AZ162" s="68">
        <v>150</v>
      </c>
      <c r="BA162" s="68">
        <v>435797</v>
      </c>
      <c r="BB162" s="68">
        <v>46</v>
      </c>
      <c r="BC162" s="68">
        <v>134</v>
      </c>
      <c r="BD162" s="68">
        <v>380096</v>
      </c>
      <c r="BE162" s="68">
        <v>4</v>
      </c>
      <c r="BF162" s="68">
        <v>16</v>
      </c>
      <c r="BG162" s="68">
        <v>55701</v>
      </c>
      <c r="BH162" s="70">
        <v>43525</v>
      </c>
    </row>
    <row r="163" spans="30:60" x14ac:dyDescent="0.15">
      <c r="AD163" s="45" t="s">
        <v>294</v>
      </c>
      <c r="AE163" s="45" t="s">
        <v>297</v>
      </c>
      <c r="AF163" s="68" t="s">
        <v>298</v>
      </c>
      <c r="AG163" s="70">
        <v>43445</v>
      </c>
      <c r="AH163" s="68">
        <v>3</v>
      </c>
      <c r="AI163" s="68">
        <v>1</v>
      </c>
      <c r="AJ163" s="68">
        <v>2</v>
      </c>
      <c r="AK163" s="68">
        <v>5500</v>
      </c>
      <c r="AL163" s="68">
        <v>0</v>
      </c>
      <c r="AM163" s="68">
        <v>0</v>
      </c>
      <c r="AN163" s="68">
        <v>0</v>
      </c>
      <c r="AO163" s="68">
        <v>1</v>
      </c>
      <c r="AP163" s="68">
        <v>2</v>
      </c>
      <c r="AQ163" s="68">
        <v>5500</v>
      </c>
      <c r="AR163" s="70">
        <v>43525</v>
      </c>
      <c r="AT163" s="45" t="s">
        <v>396</v>
      </c>
      <c r="AU163" s="68" t="s">
        <v>398</v>
      </c>
      <c r="AV163" s="70">
        <v>43445</v>
      </c>
      <c r="AW163" s="68">
        <v>3</v>
      </c>
      <c r="AX163" s="68" t="s">
        <v>966</v>
      </c>
      <c r="AY163" s="68">
        <v>5</v>
      </c>
      <c r="AZ163" s="68">
        <v>15</v>
      </c>
      <c r="BA163" s="68">
        <v>30215</v>
      </c>
      <c r="BB163" s="68">
        <v>5</v>
      </c>
      <c r="BC163" s="68">
        <v>15</v>
      </c>
      <c r="BD163" s="68">
        <v>30215</v>
      </c>
      <c r="BE163" s="68">
        <v>0</v>
      </c>
      <c r="BF163" s="68">
        <v>0</v>
      </c>
      <c r="BG163" s="68">
        <v>0</v>
      </c>
      <c r="BH163" s="70">
        <v>43525</v>
      </c>
    </row>
    <row r="164" spans="30:60" x14ac:dyDescent="0.15">
      <c r="AD164" s="45" t="s">
        <v>294</v>
      </c>
      <c r="AE164" s="45" t="s">
        <v>299</v>
      </c>
      <c r="AF164" s="68" t="s">
        <v>300</v>
      </c>
      <c r="AG164" s="70">
        <v>43445</v>
      </c>
      <c r="AH164" s="68">
        <v>3</v>
      </c>
      <c r="AI164" s="68">
        <v>1</v>
      </c>
      <c r="AJ164" s="68">
        <v>7</v>
      </c>
      <c r="AK164" s="68">
        <v>9502</v>
      </c>
      <c r="AL164" s="68">
        <v>1</v>
      </c>
      <c r="AM164" s="68">
        <v>7</v>
      </c>
      <c r="AN164" s="68">
        <v>9502</v>
      </c>
      <c r="AO164" s="68">
        <v>0</v>
      </c>
      <c r="AP164" s="68">
        <v>0</v>
      </c>
      <c r="AQ164" s="68">
        <v>0</v>
      </c>
      <c r="AR164" s="70">
        <v>43525</v>
      </c>
      <c r="AT164" s="45" t="s">
        <v>396</v>
      </c>
      <c r="AU164" s="68" t="s">
        <v>398</v>
      </c>
      <c r="AV164" s="70">
        <v>43445</v>
      </c>
      <c r="AW164" s="68">
        <v>3</v>
      </c>
      <c r="AX164" s="68" t="s">
        <v>968</v>
      </c>
      <c r="AY164" s="68">
        <v>1</v>
      </c>
      <c r="AZ164" s="68">
        <v>1</v>
      </c>
      <c r="BA164" s="68">
        <v>2599</v>
      </c>
      <c r="BB164" s="68">
        <v>1</v>
      </c>
      <c r="BC164" s="68">
        <v>1</v>
      </c>
      <c r="BD164" s="68">
        <v>2599</v>
      </c>
      <c r="BE164" s="68">
        <v>0</v>
      </c>
      <c r="BF164" s="68">
        <v>0</v>
      </c>
      <c r="BG164" s="68">
        <v>0</v>
      </c>
      <c r="BH164" s="70">
        <v>43525</v>
      </c>
    </row>
    <row r="165" spans="30:60" x14ac:dyDescent="0.15">
      <c r="AD165" s="45" t="s">
        <v>301</v>
      </c>
      <c r="AE165" s="45" t="s">
        <v>302</v>
      </c>
      <c r="AF165" s="68" t="s">
        <v>303</v>
      </c>
      <c r="AG165" s="70">
        <v>43445</v>
      </c>
      <c r="AH165" s="68">
        <v>3</v>
      </c>
      <c r="AI165" s="68">
        <v>4</v>
      </c>
      <c r="AJ165" s="68">
        <v>9</v>
      </c>
      <c r="AK165" s="68">
        <v>17604</v>
      </c>
      <c r="AL165" s="68">
        <v>4</v>
      </c>
      <c r="AM165" s="68">
        <v>9</v>
      </c>
      <c r="AN165" s="68">
        <v>17604</v>
      </c>
      <c r="AO165" s="68">
        <v>0</v>
      </c>
      <c r="AP165" s="68">
        <v>0</v>
      </c>
      <c r="AQ165" s="68">
        <v>0</v>
      </c>
      <c r="AR165" s="70">
        <v>43525</v>
      </c>
      <c r="AT165" s="45" t="s">
        <v>931</v>
      </c>
      <c r="AU165" s="68" t="s">
        <v>876</v>
      </c>
      <c r="AV165" s="70">
        <v>43495</v>
      </c>
      <c r="AW165" s="68">
        <v>3</v>
      </c>
      <c r="AX165" s="68" t="s">
        <v>966</v>
      </c>
      <c r="AY165" s="68">
        <v>4</v>
      </c>
      <c r="AZ165" s="68">
        <v>12</v>
      </c>
      <c r="BA165" s="68">
        <v>50250</v>
      </c>
      <c r="BB165" s="68">
        <v>2</v>
      </c>
      <c r="BC165" s="68">
        <v>4</v>
      </c>
      <c r="BD165" s="68">
        <v>14250</v>
      </c>
      <c r="BE165" s="68">
        <v>2</v>
      </c>
      <c r="BF165" s="68">
        <v>8</v>
      </c>
      <c r="BG165" s="68">
        <v>36000</v>
      </c>
      <c r="BH165" s="70">
        <v>43525</v>
      </c>
    </row>
    <row r="166" spans="30:60" x14ac:dyDescent="0.15">
      <c r="AD166" s="45" t="s">
        <v>347</v>
      </c>
      <c r="AE166" s="45" t="s">
        <v>348</v>
      </c>
      <c r="AF166" s="68" t="s">
        <v>349</v>
      </c>
      <c r="AG166" s="70">
        <v>43445</v>
      </c>
      <c r="AH166" s="68">
        <v>3</v>
      </c>
      <c r="AI166" s="68">
        <v>1</v>
      </c>
      <c r="AJ166" s="68">
        <v>1</v>
      </c>
      <c r="AK166" s="68">
        <v>1165</v>
      </c>
      <c r="AL166" s="68">
        <v>1</v>
      </c>
      <c r="AM166" s="68">
        <v>1</v>
      </c>
      <c r="AN166" s="68">
        <v>1165</v>
      </c>
      <c r="AO166" s="68">
        <v>0</v>
      </c>
      <c r="AP166" s="68">
        <v>0</v>
      </c>
      <c r="AQ166" s="68">
        <v>0</v>
      </c>
      <c r="AR166" s="70">
        <v>43525</v>
      </c>
      <c r="AT166" s="45" t="s">
        <v>414</v>
      </c>
      <c r="AU166" s="68" t="s">
        <v>416</v>
      </c>
      <c r="AV166" s="70">
        <v>43445</v>
      </c>
      <c r="AW166" s="68">
        <v>2</v>
      </c>
      <c r="AX166" s="68" t="s">
        <v>966</v>
      </c>
      <c r="AY166" s="68">
        <v>2</v>
      </c>
      <c r="AZ166" s="68">
        <v>3</v>
      </c>
      <c r="BA166" s="68">
        <v>8750</v>
      </c>
      <c r="BB166" s="68">
        <v>2</v>
      </c>
      <c r="BC166" s="68">
        <v>3</v>
      </c>
      <c r="BD166" s="68">
        <v>8750</v>
      </c>
      <c r="BE166" s="68">
        <v>0</v>
      </c>
      <c r="BF166" s="68">
        <v>0</v>
      </c>
      <c r="BG166" s="68">
        <v>0</v>
      </c>
      <c r="BH166" s="70">
        <v>43525</v>
      </c>
    </row>
    <row r="167" spans="30:60" x14ac:dyDescent="0.15">
      <c r="AD167" s="45" t="s">
        <v>148</v>
      </c>
      <c r="AE167" s="45" t="s">
        <v>149</v>
      </c>
      <c r="AF167" s="68" t="s">
        <v>150</v>
      </c>
      <c r="AG167" s="70">
        <v>43445</v>
      </c>
      <c r="AH167" s="68">
        <v>2</v>
      </c>
      <c r="AI167" s="68">
        <v>7</v>
      </c>
      <c r="AJ167" s="68">
        <v>29</v>
      </c>
      <c r="AK167" s="68">
        <v>83930</v>
      </c>
      <c r="AL167" s="68">
        <v>5</v>
      </c>
      <c r="AM167" s="68">
        <v>17</v>
      </c>
      <c r="AN167" s="68">
        <v>57030</v>
      </c>
      <c r="AO167" s="68">
        <v>2</v>
      </c>
      <c r="AP167" s="68">
        <v>12</v>
      </c>
      <c r="AQ167" s="68">
        <v>26900</v>
      </c>
      <c r="AR167" s="70">
        <v>43525</v>
      </c>
      <c r="AT167" s="45" t="s">
        <v>525</v>
      </c>
      <c r="AU167" s="68" t="s">
        <v>896</v>
      </c>
      <c r="AV167" s="70">
        <v>43445</v>
      </c>
      <c r="AW167" s="68">
        <v>3</v>
      </c>
      <c r="AX167" s="68" t="s">
        <v>967</v>
      </c>
      <c r="AY167" s="68">
        <v>2</v>
      </c>
      <c r="AZ167" s="68">
        <v>4</v>
      </c>
      <c r="BA167" s="68">
        <v>11000</v>
      </c>
      <c r="BB167" s="68">
        <v>2</v>
      </c>
      <c r="BC167" s="68">
        <v>4</v>
      </c>
      <c r="BD167" s="68">
        <v>11000</v>
      </c>
      <c r="BE167" s="68">
        <v>0</v>
      </c>
      <c r="BF167" s="68">
        <v>0</v>
      </c>
      <c r="BG167" s="68">
        <v>0</v>
      </c>
      <c r="BH167" s="70">
        <v>43525</v>
      </c>
    </row>
    <row r="168" spans="30:60" x14ac:dyDescent="0.15">
      <c r="AD168" s="45" t="s">
        <v>972</v>
      </c>
      <c r="AE168" s="45" t="s">
        <v>990</v>
      </c>
      <c r="AF168" s="68" t="s">
        <v>319</v>
      </c>
      <c r="AG168" s="70">
        <v>43524</v>
      </c>
      <c r="AH168" s="68">
        <v>3</v>
      </c>
      <c r="AI168" s="68">
        <v>68</v>
      </c>
      <c r="AJ168" s="68">
        <v>177</v>
      </c>
      <c r="AK168" s="68">
        <v>518997</v>
      </c>
      <c r="AL168" s="68">
        <v>0</v>
      </c>
      <c r="AM168" s="68">
        <v>0</v>
      </c>
      <c r="AN168" s="68">
        <v>0</v>
      </c>
      <c r="AO168" s="68">
        <v>68</v>
      </c>
      <c r="AP168" s="68">
        <v>177</v>
      </c>
      <c r="AQ168" s="68">
        <v>518997</v>
      </c>
      <c r="AR168" s="70">
        <v>43525</v>
      </c>
      <c r="AT168" s="45" t="s">
        <v>584</v>
      </c>
      <c r="AU168" s="68" t="s">
        <v>586</v>
      </c>
      <c r="AV168" s="70">
        <v>43445</v>
      </c>
      <c r="AW168" s="68">
        <v>3</v>
      </c>
      <c r="AX168" s="68" t="s">
        <v>966</v>
      </c>
      <c r="AY168" s="68">
        <v>1</v>
      </c>
      <c r="AZ168" s="68">
        <v>2</v>
      </c>
      <c r="BA168" s="68">
        <v>4750</v>
      </c>
      <c r="BB168" s="68">
        <v>1</v>
      </c>
      <c r="BC168" s="68">
        <v>2</v>
      </c>
      <c r="BD168" s="68">
        <v>4750</v>
      </c>
      <c r="BE168" s="68">
        <v>0</v>
      </c>
      <c r="BF168" s="68">
        <v>0</v>
      </c>
      <c r="BG168" s="68">
        <v>0</v>
      </c>
      <c r="BH168" s="70">
        <v>43525</v>
      </c>
    </row>
    <row r="169" spans="30:60" x14ac:dyDescent="0.15">
      <c r="AD169" s="45" t="s">
        <v>973</v>
      </c>
      <c r="AE169" s="45" t="s">
        <v>991</v>
      </c>
      <c r="AF169" s="68" t="s">
        <v>319</v>
      </c>
      <c r="AG169" s="70">
        <v>43524</v>
      </c>
      <c r="AH169" s="68">
        <v>3</v>
      </c>
      <c r="AI169" s="68">
        <v>31</v>
      </c>
      <c r="AJ169" s="68">
        <v>77</v>
      </c>
      <c r="AK169" s="68">
        <v>231149</v>
      </c>
      <c r="AL169" s="68">
        <v>0</v>
      </c>
      <c r="AM169" s="68">
        <v>0</v>
      </c>
      <c r="AN169" s="68">
        <v>0</v>
      </c>
      <c r="AO169" s="68">
        <v>31</v>
      </c>
      <c r="AP169" s="68">
        <v>77</v>
      </c>
      <c r="AQ169" s="68">
        <v>231149</v>
      </c>
      <c r="AR169" s="70">
        <v>43525</v>
      </c>
      <c r="AT169" s="45" t="s">
        <v>522</v>
      </c>
      <c r="AU169" s="68" t="s">
        <v>897</v>
      </c>
      <c r="AV169" s="70">
        <v>43445</v>
      </c>
      <c r="AW169" s="68">
        <v>3</v>
      </c>
      <c r="AX169" s="68" t="s">
        <v>967</v>
      </c>
      <c r="AY169" s="68">
        <v>1</v>
      </c>
      <c r="AZ169" s="68">
        <v>1</v>
      </c>
      <c r="BA169" s="68">
        <v>3000</v>
      </c>
      <c r="BB169" s="68">
        <v>1</v>
      </c>
      <c r="BC169" s="68">
        <v>1</v>
      </c>
      <c r="BD169" s="68">
        <v>3000</v>
      </c>
      <c r="BE169" s="68">
        <v>0</v>
      </c>
      <c r="BF169" s="68">
        <v>0</v>
      </c>
      <c r="BG169" s="68">
        <v>0</v>
      </c>
      <c r="BH169" s="70">
        <v>43525</v>
      </c>
    </row>
    <row r="170" spans="30:60" x14ac:dyDescent="0.15">
      <c r="AD170" s="45" t="s">
        <v>974</v>
      </c>
      <c r="AE170" s="45" t="s">
        <v>992</v>
      </c>
      <c r="AF170" s="68" t="s">
        <v>319</v>
      </c>
      <c r="AG170" s="70">
        <v>43524</v>
      </c>
      <c r="AH170" s="68">
        <v>3</v>
      </c>
      <c r="AI170" s="68">
        <v>364</v>
      </c>
      <c r="AJ170" s="68">
        <v>888</v>
      </c>
      <c r="AK170" s="68">
        <v>2444586</v>
      </c>
      <c r="AL170" s="68">
        <v>0</v>
      </c>
      <c r="AM170" s="68">
        <v>0</v>
      </c>
      <c r="AN170" s="68">
        <v>0</v>
      </c>
      <c r="AO170" s="68">
        <v>364</v>
      </c>
      <c r="AP170" s="68">
        <v>888</v>
      </c>
      <c r="AQ170" s="68">
        <v>2444586</v>
      </c>
      <c r="AR170" s="70">
        <v>43525</v>
      </c>
      <c r="AT170" s="45" t="s">
        <v>933</v>
      </c>
      <c r="AU170" s="68" t="s">
        <v>898</v>
      </c>
      <c r="AV170" s="70">
        <v>43495</v>
      </c>
      <c r="AW170" s="68">
        <v>3</v>
      </c>
      <c r="AX170" s="68" t="s">
        <v>967</v>
      </c>
      <c r="AY170" s="68">
        <v>4</v>
      </c>
      <c r="AZ170" s="68">
        <v>13</v>
      </c>
      <c r="BA170" s="68">
        <v>34592</v>
      </c>
      <c r="BB170" s="68">
        <v>0</v>
      </c>
      <c r="BC170" s="68">
        <v>0</v>
      </c>
      <c r="BD170" s="68">
        <v>0</v>
      </c>
      <c r="BE170" s="68">
        <v>4</v>
      </c>
      <c r="BF170" s="68">
        <v>13</v>
      </c>
      <c r="BG170" s="68">
        <v>34592</v>
      </c>
      <c r="BH170" s="70">
        <v>43525</v>
      </c>
    </row>
    <row r="171" spans="30:60" x14ac:dyDescent="0.15">
      <c r="AD171" s="45" t="s">
        <v>205</v>
      </c>
      <c r="AE171" s="45" t="s">
        <v>993</v>
      </c>
      <c r="AF171" s="68" t="s">
        <v>319</v>
      </c>
      <c r="AG171" s="70">
        <v>43524</v>
      </c>
      <c r="AH171" s="68">
        <v>3</v>
      </c>
      <c r="AI171" s="68">
        <v>11</v>
      </c>
      <c r="AJ171" s="68">
        <v>25</v>
      </c>
      <c r="AK171" s="68">
        <v>71688</v>
      </c>
      <c r="AL171" s="68">
        <v>0</v>
      </c>
      <c r="AM171" s="68">
        <v>0</v>
      </c>
      <c r="AN171" s="68">
        <v>0</v>
      </c>
      <c r="AO171" s="68">
        <v>11</v>
      </c>
      <c r="AP171" s="68">
        <v>25</v>
      </c>
      <c r="AQ171" s="68">
        <v>71688</v>
      </c>
      <c r="AR171" s="70">
        <v>43525</v>
      </c>
      <c r="AT171" s="45" t="s">
        <v>257</v>
      </c>
      <c r="AU171" s="68" t="s">
        <v>259</v>
      </c>
      <c r="AV171" s="70">
        <v>43445</v>
      </c>
      <c r="AW171" s="68">
        <v>3</v>
      </c>
      <c r="AX171" s="68" t="s">
        <v>966</v>
      </c>
      <c r="AY171" s="68">
        <v>15</v>
      </c>
      <c r="AZ171" s="68">
        <v>36</v>
      </c>
      <c r="BA171" s="68">
        <v>109523</v>
      </c>
      <c r="BB171" s="68">
        <v>12</v>
      </c>
      <c r="BC171" s="68">
        <v>30</v>
      </c>
      <c r="BD171" s="68">
        <v>89127</v>
      </c>
      <c r="BE171" s="68">
        <v>3</v>
      </c>
      <c r="BF171" s="68">
        <v>6</v>
      </c>
      <c r="BG171" s="68">
        <v>20396</v>
      </c>
      <c r="BH171" s="70">
        <v>43525</v>
      </c>
    </row>
    <row r="172" spans="30:60" x14ac:dyDescent="0.15">
      <c r="AD172" s="45" t="s">
        <v>975</v>
      </c>
      <c r="AE172" s="45" t="s">
        <v>994</v>
      </c>
      <c r="AF172" s="68" t="s">
        <v>319</v>
      </c>
      <c r="AG172" s="70">
        <v>43524</v>
      </c>
      <c r="AH172" s="68">
        <v>3</v>
      </c>
      <c r="AI172" s="68">
        <v>85</v>
      </c>
      <c r="AJ172" s="68">
        <v>205</v>
      </c>
      <c r="AK172" s="68">
        <v>576217</v>
      </c>
      <c r="AL172" s="68">
        <v>0</v>
      </c>
      <c r="AM172" s="68">
        <v>0</v>
      </c>
      <c r="AN172" s="68">
        <v>0</v>
      </c>
      <c r="AO172" s="68">
        <v>85</v>
      </c>
      <c r="AP172" s="68">
        <v>205</v>
      </c>
      <c r="AQ172" s="68">
        <v>576217</v>
      </c>
      <c r="AR172" s="70">
        <v>43525</v>
      </c>
      <c r="AT172" s="45" t="s">
        <v>587</v>
      </c>
      <c r="AU172" s="68" t="s">
        <v>589</v>
      </c>
      <c r="AV172" s="70">
        <v>43445</v>
      </c>
      <c r="AW172" s="68">
        <v>3</v>
      </c>
      <c r="AX172" s="68" t="s">
        <v>966</v>
      </c>
      <c r="AY172" s="68">
        <v>4</v>
      </c>
      <c r="AZ172" s="68">
        <v>10</v>
      </c>
      <c r="BA172" s="68">
        <v>32417</v>
      </c>
      <c r="BB172" s="68">
        <v>4</v>
      </c>
      <c r="BC172" s="68">
        <v>10</v>
      </c>
      <c r="BD172" s="68">
        <v>32417</v>
      </c>
      <c r="BE172" s="68">
        <v>0</v>
      </c>
      <c r="BF172" s="68">
        <v>0</v>
      </c>
      <c r="BG172" s="68">
        <v>0</v>
      </c>
      <c r="BH172" s="70">
        <v>43525</v>
      </c>
    </row>
    <row r="173" spans="30:60" x14ac:dyDescent="0.15">
      <c r="AD173" s="45" t="s">
        <v>976</v>
      </c>
      <c r="AE173" s="45" t="s">
        <v>995</v>
      </c>
      <c r="AF173" s="68" t="s">
        <v>319</v>
      </c>
      <c r="AG173" s="70">
        <v>43524</v>
      </c>
      <c r="AH173" s="68">
        <v>3</v>
      </c>
      <c r="AI173" s="68">
        <v>64</v>
      </c>
      <c r="AJ173" s="68">
        <v>146</v>
      </c>
      <c r="AK173" s="68">
        <v>399239</v>
      </c>
      <c r="AL173" s="68">
        <v>0</v>
      </c>
      <c r="AM173" s="68">
        <v>0</v>
      </c>
      <c r="AN173" s="68">
        <v>0</v>
      </c>
      <c r="AO173" s="68">
        <v>64</v>
      </c>
      <c r="AP173" s="68">
        <v>146</v>
      </c>
      <c r="AQ173" s="68">
        <v>399239</v>
      </c>
      <c r="AR173" s="70">
        <v>43525</v>
      </c>
      <c r="AT173" s="45" t="s">
        <v>497</v>
      </c>
      <c r="AU173" s="68" t="s">
        <v>499</v>
      </c>
      <c r="AV173" s="70">
        <v>43445</v>
      </c>
      <c r="AW173" s="68">
        <v>3</v>
      </c>
      <c r="AX173" s="68" t="s">
        <v>966</v>
      </c>
      <c r="AY173" s="68">
        <v>10</v>
      </c>
      <c r="AZ173" s="68">
        <v>19</v>
      </c>
      <c r="BA173" s="68">
        <v>76237</v>
      </c>
      <c r="BB173" s="68">
        <v>9</v>
      </c>
      <c r="BC173" s="68">
        <v>17</v>
      </c>
      <c r="BD173" s="68">
        <v>67337</v>
      </c>
      <c r="BE173" s="68">
        <v>1</v>
      </c>
      <c r="BF173" s="68">
        <v>2</v>
      </c>
      <c r="BG173" s="68">
        <v>8900</v>
      </c>
      <c r="BH173" s="70">
        <v>43525</v>
      </c>
    </row>
    <row r="174" spans="30:60" x14ac:dyDescent="0.15">
      <c r="AD174" s="45" t="s">
        <v>977</v>
      </c>
      <c r="AE174" s="45" t="s">
        <v>996</v>
      </c>
      <c r="AF174" s="68" t="s">
        <v>319</v>
      </c>
      <c r="AG174" s="70">
        <v>43524</v>
      </c>
      <c r="AH174" s="68">
        <v>3</v>
      </c>
      <c r="AI174" s="68">
        <v>55</v>
      </c>
      <c r="AJ174" s="68">
        <v>142</v>
      </c>
      <c r="AK174" s="68">
        <v>400154</v>
      </c>
      <c r="AL174" s="68">
        <v>0</v>
      </c>
      <c r="AM174" s="68">
        <v>0</v>
      </c>
      <c r="AN174" s="68">
        <v>0</v>
      </c>
      <c r="AO174" s="68">
        <v>55</v>
      </c>
      <c r="AP174" s="68">
        <v>142</v>
      </c>
      <c r="AQ174" s="68">
        <v>400154</v>
      </c>
      <c r="AR174" s="70">
        <v>43525</v>
      </c>
      <c r="AT174" s="45" t="s">
        <v>217</v>
      </c>
      <c r="AU174" s="68" t="s">
        <v>219</v>
      </c>
      <c r="AV174" s="70">
        <v>43445</v>
      </c>
      <c r="AW174" s="68">
        <v>3</v>
      </c>
      <c r="AX174" s="68" t="s">
        <v>966</v>
      </c>
      <c r="AY174" s="68">
        <v>3</v>
      </c>
      <c r="AZ174" s="68">
        <v>9</v>
      </c>
      <c r="BA174" s="68">
        <v>26742</v>
      </c>
      <c r="BB174" s="68">
        <v>3</v>
      </c>
      <c r="BC174" s="68">
        <v>9</v>
      </c>
      <c r="BD174" s="68">
        <v>26742</v>
      </c>
      <c r="BE174" s="68">
        <v>0</v>
      </c>
      <c r="BF174" s="68">
        <v>0</v>
      </c>
      <c r="BG174" s="68">
        <v>0</v>
      </c>
      <c r="BH174" s="70">
        <v>43525</v>
      </c>
    </row>
    <row r="175" spans="30:60" x14ac:dyDescent="0.15">
      <c r="AD175" s="45" t="s">
        <v>978</v>
      </c>
      <c r="AE175" s="45" t="s">
        <v>997</v>
      </c>
      <c r="AF175" s="68" t="s">
        <v>319</v>
      </c>
      <c r="AG175" s="70">
        <v>43524</v>
      </c>
      <c r="AH175" s="68">
        <v>3</v>
      </c>
      <c r="AI175" s="68">
        <v>78</v>
      </c>
      <c r="AJ175" s="68">
        <v>168</v>
      </c>
      <c r="AK175" s="68">
        <v>442123</v>
      </c>
      <c r="AL175" s="68">
        <v>0</v>
      </c>
      <c r="AM175" s="68">
        <v>0</v>
      </c>
      <c r="AN175" s="68">
        <v>0</v>
      </c>
      <c r="AO175" s="68">
        <v>78</v>
      </c>
      <c r="AP175" s="68">
        <v>168</v>
      </c>
      <c r="AQ175" s="68">
        <v>442123</v>
      </c>
      <c r="AR175" s="70">
        <v>43525</v>
      </c>
      <c r="AT175" s="45" t="s">
        <v>617</v>
      </c>
      <c r="AU175" s="68" t="s">
        <v>619</v>
      </c>
      <c r="AV175" s="70">
        <v>43445</v>
      </c>
      <c r="AW175" s="68">
        <v>3</v>
      </c>
      <c r="AX175" s="68" t="s">
        <v>966</v>
      </c>
      <c r="AY175" s="68">
        <v>16</v>
      </c>
      <c r="AZ175" s="68">
        <v>44</v>
      </c>
      <c r="BA175" s="68">
        <v>147174</v>
      </c>
      <c r="BB175" s="68">
        <v>16</v>
      </c>
      <c r="BC175" s="68">
        <v>44</v>
      </c>
      <c r="BD175" s="68">
        <v>147174</v>
      </c>
      <c r="BE175" s="68">
        <v>0</v>
      </c>
      <c r="BF175" s="68">
        <v>0</v>
      </c>
      <c r="BG175" s="68">
        <v>0</v>
      </c>
      <c r="BH175" s="70">
        <v>43525</v>
      </c>
    </row>
    <row r="176" spans="30:60" x14ac:dyDescent="0.15">
      <c r="AD176" s="45" t="s">
        <v>317</v>
      </c>
      <c r="AE176" s="45" t="s">
        <v>318</v>
      </c>
      <c r="AF176" s="68" t="s">
        <v>319</v>
      </c>
      <c r="AG176" s="70">
        <v>43445</v>
      </c>
      <c r="AH176" s="68">
        <v>3</v>
      </c>
      <c r="AI176" s="68">
        <v>12</v>
      </c>
      <c r="AJ176" s="68">
        <v>23</v>
      </c>
      <c r="AK176" s="68">
        <v>40376</v>
      </c>
      <c r="AL176" s="68">
        <v>11</v>
      </c>
      <c r="AM176" s="68">
        <v>21</v>
      </c>
      <c r="AN176" s="68">
        <v>38879</v>
      </c>
      <c r="AO176" s="68">
        <v>1</v>
      </c>
      <c r="AP176" s="68">
        <v>2</v>
      </c>
      <c r="AQ176" s="68">
        <v>1497</v>
      </c>
      <c r="AR176" s="70">
        <v>43525</v>
      </c>
      <c r="AT176" s="45" t="s">
        <v>935</v>
      </c>
      <c r="AU176" s="68" t="s">
        <v>878</v>
      </c>
      <c r="AV176" s="70">
        <v>43495</v>
      </c>
      <c r="AW176" s="68">
        <v>3</v>
      </c>
      <c r="AX176" s="68" t="s">
        <v>966</v>
      </c>
      <c r="AY176" s="68">
        <v>27</v>
      </c>
      <c r="AZ176" s="68">
        <v>56</v>
      </c>
      <c r="BA176" s="68">
        <v>189725</v>
      </c>
      <c r="BB176" s="68">
        <v>7</v>
      </c>
      <c r="BC176" s="68">
        <v>13</v>
      </c>
      <c r="BD176" s="68">
        <v>53182</v>
      </c>
      <c r="BE176" s="68">
        <v>20</v>
      </c>
      <c r="BF176" s="68">
        <v>43</v>
      </c>
      <c r="BG176" s="68">
        <v>136543</v>
      </c>
      <c r="BH176" s="70">
        <v>43525</v>
      </c>
    </row>
    <row r="177" spans="30:60" x14ac:dyDescent="0.15">
      <c r="AD177" s="45" t="s">
        <v>317</v>
      </c>
      <c r="AE177" s="45" t="s">
        <v>318</v>
      </c>
      <c r="AF177" s="68" t="s">
        <v>319</v>
      </c>
      <c r="AG177" s="70">
        <v>43524</v>
      </c>
      <c r="AH177" s="68">
        <v>3</v>
      </c>
      <c r="AI177" s="68">
        <v>63</v>
      </c>
      <c r="AJ177" s="68">
        <v>151</v>
      </c>
      <c r="AK177" s="68">
        <v>396616</v>
      </c>
      <c r="AL177" s="68">
        <v>0</v>
      </c>
      <c r="AM177" s="68">
        <v>0</v>
      </c>
      <c r="AN177" s="68">
        <v>0</v>
      </c>
      <c r="AO177" s="68">
        <v>63</v>
      </c>
      <c r="AP177" s="68">
        <v>151</v>
      </c>
      <c r="AQ177" s="68">
        <v>396616</v>
      </c>
      <c r="AR177" s="70">
        <v>43525</v>
      </c>
      <c r="AT177" s="45" t="s">
        <v>309</v>
      </c>
      <c r="AU177" s="68" t="s">
        <v>311</v>
      </c>
      <c r="AV177" s="70">
        <v>43445</v>
      </c>
      <c r="AW177" s="68">
        <v>3</v>
      </c>
      <c r="AX177" s="68" t="s">
        <v>966</v>
      </c>
      <c r="AY177" s="68">
        <v>1</v>
      </c>
      <c r="AZ177" s="68">
        <v>4</v>
      </c>
      <c r="BA177" s="68">
        <v>20000</v>
      </c>
      <c r="BB177" s="68">
        <v>1</v>
      </c>
      <c r="BC177" s="68">
        <v>4</v>
      </c>
      <c r="BD177" s="68">
        <v>20000</v>
      </c>
      <c r="BE177" s="68">
        <v>0</v>
      </c>
      <c r="BF177" s="68">
        <v>0</v>
      </c>
      <c r="BG177" s="68">
        <v>0</v>
      </c>
      <c r="BH177" s="70">
        <v>43525</v>
      </c>
    </row>
    <row r="178" spans="30:60" x14ac:dyDescent="0.15">
      <c r="AD178" s="45" t="s">
        <v>979</v>
      </c>
      <c r="AE178" s="45" t="s">
        <v>998</v>
      </c>
      <c r="AF178" s="68" t="s">
        <v>319</v>
      </c>
      <c r="AG178" s="70">
        <v>43524</v>
      </c>
      <c r="AH178" s="68">
        <v>3</v>
      </c>
      <c r="AI178" s="68">
        <v>28</v>
      </c>
      <c r="AJ178" s="68">
        <v>68</v>
      </c>
      <c r="AK178" s="68">
        <v>182559</v>
      </c>
      <c r="AL178" s="68">
        <v>0</v>
      </c>
      <c r="AM178" s="68">
        <v>0</v>
      </c>
      <c r="AN178" s="68">
        <v>0</v>
      </c>
      <c r="AO178" s="68">
        <v>28</v>
      </c>
      <c r="AP178" s="68">
        <v>68</v>
      </c>
      <c r="AQ178" s="68">
        <v>182559</v>
      </c>
      <c r="AR178" s="70">
        <v>43525</v>
      </c>
      <c r="AT178" s="45" t="s">
        <v>324</v>
      </c>
      <c r="AU178" s="68" t="s">
        <v>311</v>
      </c>
      <c r="AV178" s="70">
        <v>43445</v>
      </c>
      <c r="AW178" s="68">
        <v>3</v>
      </c>
      <c r="AX178" s="68" t="s">
        <v>966</v>
      </c>
      <c r="AY178" s="68">
        <v>5</v>
      </c>
      <c r="AZ178" s="68">
        <v>17</v>
      </c>
      <c r="BA178" s="68">
        <v>66255</v>
      </c>
      <c r="BB178" s="68">
        <v>3</v>
      </c>
      <c r="BC178" s="68">
        <v>9</v>
      </c>
      <c r="BD178" s="68">
        <v>32567</v>
      </c>
      <c r="BE178" s="68">
        <v>2</v>
      </c>
      <c r="BF178" s="68">
        <v>8</v>
      </c>
      <c r="BG178" s="68">
        <v>33688</v>
      </c>
      <c r="BH178" s="70">
        <v>43525</v>
      </c>
    </row>
    <row r="179" spans="30:60" x14ac:dyDescent="0.15">
      <c r="AD179" s="45" t="s">
        <v>980</v>
      </c>
      <c r="AE179" s="45" t="s">
        <v>999</v>
      </c>
      <c r="AF179" s="68" t="s">
        <v>319</v>
      </c>
      <c r="AG179" s="70">
        <v>43524</v>
      </c>
      <c r="AH179" s="68">
        <v>3</v>
      </c>
      <c r="AI179" s="68">
        <v>105</v>
      </c>
      <c r="AJ179" s="68">
        <v>221</v>
      </c>
      <c r="AK179" s="68">
        <v>530268</v>
      </c>
      <c r="AL179" s="68">
        <v>0</v>
      </c>
      <c r="AM179" s="68">
        <v>0</v>
      </c>
      <c r="AN179" s="68">
        <v>0</v>
      </c>
      <c r="AO179" s="68">
        <v>105</v>
      </c>
      <c r="AP179" s="68">
        <v>221</v>
      </c>
      <c r="AQ179" s="68">
        <v>530268</v>
      </c>
      <c r="AR179" s="70">
        <v>43525</v>
      </c>
      <c r="AT179" s="45" t="s">
        <v>449</v>
      </c>
      <c r="AU179" s="68" t="s">
        <v>311</v>
      </c>
      <c r="AV179" s="70">
        <v>43445</v>
      </c>
      <c r="AW179" s="68">
        <v>3</v>
      </c>
      <c r="AX179" s="68" t="s">
        <v>968</v>
      </c>
      <c r="AY179" s="68">
        <v>1</v>
      </c>
      <c r="AZ179" s="68">
        <v>2</v>
      </c>
      <c r="BA179" s="68">
        <v>3750</v>
      </c>
      <c r="BB179" s="68">
        <v>1</v>
      </c>
      <c r="BC179" s="68">
        <v>2</v>
      </c>
      <c r="BD179" s="68">
        <v>3750</v>
      </c>
      <c r="BE179" s="68">
        <v>0</v>
      </c>
      <c r="BF179" s="68">
        <v>0</v>
      </c>
      <c r="BG179" s="68">
        <v>0</v>
      </c>
      <c r="BH179" s="70">
        <v>43525</v>
      </c>
    </row>
    <row r="180" spans="30:60" x14ac:dyDescent="0.15">
      <c r="AD180" s="45" t="s">
        <v>981</v>
      </c>
      <c r="AE180" s="45" t="s">
        <v>1000</v>
      </c>
      <c r="AF180" s="68" t="s">
        <v>319</v>
      </c>
      <c r="AG180" s="70">
        <v>43524</v>
      </c>
      <c r="AH180" s="68">
        <v>3</v>
      </c>
      <c r="AI180" s="68">
        <v>4</v>
      </c>
      <c r="AJ180" s="68">
        <v>13</v>
      </c>
      <c r="AK180" s="68">
        <v>36535</v>
      </c>
      <c r="AL180" s="68">
        <v>0</v>
      </c>
      <c r="AM180" s="68">
        <v>0</v>
      </c>
      <c r="AN180" s="68">
        <v>0</v>
      </c>
      <c r="AO180" s="68">
        <v>4</v>
      </c>
      <c r="AP180" s="68">
        <v>13</v>
      </c>
      <c r="AQ180" s="68">
        <v>36535</v>
      </c>
      <c r="AR180" s="70">
        <v>43525</v>
      </c>
      <c r="AT180" s="45" t="s">
        <v>284</v>
      </c>
      <c r="AU180" s="68" t="s">
        <v>899</v>
      </c>
      <c r="AV180" s="70">
        <v>43445</v>
      </c>
      <c r="AW180" s="68">
        <v>3</v>
      </c>
      <c r="AX180" s="68" t="s">
        <v>968</v>
      </c>
      <c r="AY180" s="68">
        <v>2</v>
      </c>
      <c r="AZ180" s="68">
        <v>8</v>
      </c>
      <c r="BA180" s="68">
        <v>29573</v>
      </c>
      <c r="BB180" s="68">
        <v>2</v>
      </c>
      <c r="BC180" s="68">
        <v>8</v>
      </c>
      <c r="BD180" s="68">
        <v>29573</v>
      </c>
      <c r="BE180" s="68">
        <v>0</v>
      </c>
      <c r="BF180" s="68">
        <v>0</v>
      </c>
      <c r="BG180" s="68">
        <v>0</v>
      </c>
      <c r="BH180" s="70">
        <v>43525</v>
      </c>
    </row>
    <row r="181" spans="30:60" x14ac:dyDescent="0.15">
      <c r="AD181" s="45" t="s">
        <v>982</v>
      </c>
      <c r="AE181" s="45" t="s">
        <v>1001</v>
      </c>
      <c r="AF181" s="68" t="s">
        <v>319</v>
      </c>
      <c r="AG181" s="70">
        <v>43524</v>
      </c>
      <c r="AH181" s="68">
        <v>3</v>
      </c>
      <c r="AI181" s="68">
        <v>80</v>
      </c>
      <c r="AJ181" s="68">
        <v>195</v>
      </c>
      <c r="AK181" s="68">
        <v>518724</v>
      </c>
      <c r="AL181" s="68">
        <v>0</v>
      </c>
      <c r="AM181" s="68">
        <v>0</v>
      </c>
      <c r="AN181" s="68">
        <v>0</v>
      </c>
      <c r="AO181" s="68">
        <v>80</v>
      </c>
      <c r="AP181" s="68">
        <v>195</v>
      </c>
      <c r="AQ181" s="68">
        <v>518724</v>
      </c>
      <c r="AR181" s="70">
        <v>43525</v>
      </c>
      <c r="AT181" s="45" t="s">
        <v>263</v>
      </c>
      <c r="AU181" s="68" t="s">
        <v>265</v>
      </c>
      <c r="AV181" s="70">
        <v>43445</v>
      </c>
      <c r="AW181" s="68">
        <v>3</v>
      </c>
      <c r="AX181" s="68" t="s">
        <v>966</v>
      </c>
      <c r="AY181" s="68">
        <v>6</v>
      </c>
      <c r="AZ181" s="68">
        <v>25</v>
      </c>
      <c r="BA181" s="68">
        <v>104000</v>
      </c>
      <c r="BB181" s="68">
        <v>6</v>
      </c>
      <c r="BC181" s="68">
        <v>25</v>
      </c>
      <c r="BD181" s="68">
        <v>104000</v>
      </c>
      <c r="BE181" s="68">
        <v>0</v>
      </c>
      <c r="BF181" s="68">
        <v>0</v>
      </c>
      <c r="BG181" s="68">
        <v>0</v>
      </c>
      <c r="BH181" s="70">
        <v>43525</v>
      </c>
    </row>
    <row r="182" spans="30:60" x14ac:dyDescent="0.15">
      <c r="AD182" s="45" t="s">
        <v>983</v>
      </c>
      <c r="AE182" s="45" t="s">
        <v>1002</v>
      </c>
      <c r="AF182" s="68" t="s">
        <v>319</v>
      </c>
      <c r="AG182" s="70">
        <v>43524</v>
      </c>
      <c r="AH182" s="68">
        <v>3</v>
      </c>
      <c r="AI182" s="68">
        <v>9</v>
      </c>
      <c r="AJ182" s="68">
        <v>19</v>
      </c>
      <c r="AK182" s="68">
        <v>44994</v>
      </c>
      <c r="AL182" s="68">
        <v>0</v>
      </c>
      <c r="AM182" s="68">
        <v>0</v>
      </c>
      <c r="AN182" s="68">
        <v>0</v>
      </c>
      <c r="AO182" s="68">
        <v>9</v>
      </c>
      <c r="AP182" s="68">
        <v>19</v>
      </c>
      <c r="AQ182" s="68">
        <v>44994</v>
      </c>
      <c r="AR182" s="70">
        <v>43525</v>
      </c>
      <c r="AT182" s="45" t="s">
        <v>336</v>
      </c>
      <c r="AU182" s="68" t="s">
        <v>338</v>
      </c>
      <c r="AV182" s="70">
        <v>43445</v>
      </c>
      <c r="AW182" s="68">
        <v>2</v>
      </c>
      <c r="AX182" s="68" t="s">
        <v>966</v>
      </c>
      <c r="AY182" s="68">
        <v>13</v>
      </c>
      <c r="AZ182" s="68">
        <v>89</v>
      </c>
      <c r="BA182" s="68">
        <v>363045</v>
      </c>
      <c r="BB182" s="68">
        <v>11</v>
      </c>
      <c r="BC182" s="68">
        <v>57</v>
      </c>
      <c r="BD182" s="68">
        <v>217070</v>
      </c>
      <c r="BE182" s="68">
        <v>3</v>
      </c>
      <c r="BF182" s="68">
        <v>32</v>
      </c>
      <c r="BG182" s="68">
        <v>145975</v>
      </c>
      <c r="BH182" s="70">
        <v>43525</v>
      </c>
    </row>
    <row r="183" spans="30:60" x14ac:dyDescent="0.15">
      <c r="AD183" s="45" t="s">
        <v>543</v>
      </c>
      <c r="AE183" s="45" t="s">
        <v>544</v>
      </c>
      <c r="AF183" s="68" t="s">
        <v>319</v>
      </c>
      <c r="AG183" s="70">
        <v>43445</v>
      </c>
      <c r="AH183" s="68">
        <v>3</v>
      </c>
      <c r="AI183" s="68">
        <v>6</v>
      </c>
      <c r="AJ183" s="68">
        <v>13</v>
      </c>
      <c r="AK183" s="68">
        <v>38338</v>
      </c>
      <c r="AL183" s="68">
        <v>4</v>
      </c>
      <c r="AM183" s="68">
        <v>7</v>
      </c>
      <c r="AN183" s="68">
        <v>26374</v>
      </c>
      <c r="AO183" s="68">
        <v>2</v>
      </c>
      <c r="AP183" s="68">
        <v>6</v>
      </c>
      <c r="AQ183" s="68">
        <v>11964</v>
      </c>
      <c r="AR183" s="70">
        <v>43525</v>
      </c>
      <c r="AT183" s="45" t="s">
        <v>437</v>
      </c>
      <c r="AU183" s="68" t="s">
        <v>439</v>
      </c>
      <c r="AV183" s="70">
        <v>43445</v>
      </c>
      <c r="AW183" s="68">
        <v>3</v>
      </c>
      <c r="AX183" s="68" t="s">
        <v>966</v>
      </c>
      <c r="AY183" s="68">
        <v>21</v>
      </c>
      <c r="AZ183" s="68">
        <v>56</v>
      </c>
      <c r="BA183" s="68">
        <v>173515</v>
      </c>
      <c r="BB183" s="68">
        <v>20</v>
      </c>
      <c r="BC183" s="68">
        <v>52</v>
      </c>
      <c r="BD183" s="68">
        <v>163015</v>
      </c>
      <c r="BE183" s="68">
        <v>1</v>
      </c>
      <c r="BF183" s="68">
        <v>4</v>
      </c>
      <c r="BG183" s="68">
        <v>10500</v>
      </c>
      <c r="BH183" s="70">
        <v>43525</v>
      </c>
    </row>
    <row r="184" spans="30:60" x14ac:dyDescent="0.15">
      <c r="AD184" s="45" t="s">
        <v>543</v>
      </c>
      <c r="AE184" s="45" t="s">
        <v>544</v>
      </c>
      <c r="AF184" s="68" t="s">
        <v>319</v>
      </c>
      <c r="AG184" s="70">
        <v>43524</v>
      </c>
      <c r="AH184" s="68">
        <v>3</v>
      </c>
      <c r="AI184" s="68">
        <v>171</v>
      </c>
      <c r="AJ184" s="68">
        <v>429</v>
      </c>
      <c r="AK184" s="68">
        <v>1133199</v>
      </c>
      <c r="AL184" s="68">
        <v>0</v>
      </c>
      <c r="AM184" s="68">
        <v>0</v>
      </c>
      <c r="AN184" s="68">
        <v>0</v>
      </c>
      <c r="AO184" s="68">
        <v>171</v>
      </c>
      <c r="AP184" s="68">
        <v>429</v>
      </c>
      <c r="AQ184" s="68">
        <v>1133199</v>
      </c>
      <c r="AR184" s="70">
        <v>43525</v>
      </c>
      <c r="AT184" s="45" t="s">
        <v>937</v>
      </c>
      <c r="AU184" s="68" t="s">
        <v>879</v>
      </c>
      <c r="AV184" s="70">
        <v>43495</v>
      </c>
      <c r="AW184" s="68">
        <v>3</v>
      </c>
      <c r="AX184" s="68" t="s">
        <v>966</v>
      </c>
      <c r="AY184" s="68">
        <v>16</v>
      </c>
      <c r="AZ184" s="68">
        <v>33</v>
      </c>
      <c r="BA184" s="68">
        <v>89323</v>
      </c>
      <c r="BB184" s="68">
        <v>5</v>
      </c>
      <c r="BC184" s="68">
        <v>9</v>
      </c>
      <c r="BD184" s="68">
        <v>19083</v>
      </c>
      <c r="BE184" s="68">
        <v>11</v>
      </c>
      <c r="BF184" s="68">
        <v>24</v>
      </c>
      <c r="BG184" s="68">
        <v>70240</v>
      </c>
      <c r="BH184" s="70">
        <v>43525</v>
      </c>
    </row>
    <row r="185" spans="30:60" x14ac:dyDescent="0.15">
      <c r="AD185" s="45" t="s">
        <v>927</v>
      </c>
      <c r="AE185" s="45" t="s">
        <v>928</v>
      </c>
      <c r="AF185" s="68" t="s">
        <v>319</v>
      </c>
      <c r="AG185" s="70">
        <v>43495</v>
      </c>
      <c r="AH185" s="68">
        <v>3</v>
      </c>
      <c r="AI185" s="68">
        <v>4</v>
      </c>
      <c r="AJ185" s="68">
        <v>6</v>
      </c>
      <c r="AK185" s="68">
        <v>20415</v>
      </c>
      <c r="AL185" s="68">
        <v>2</v>
      </c>
      <c r="AM185" s="68">
        <v>3</v>
      </c>
      <c r="AN185" s="68">
        <v>13127</v>
      </c>
      <c r="AO185" s="68">
        <v>2</v>
      </c>
      <c r="AP185" s="68">
        <v>3</v>
      </c>
      <c r="AQ185" s="68">
        <v>7288</v>
      </c>
      <c r="AR185" s="70">
        <v>43525</v>
      </c>
      <c r="AT185" s="45" t="s">
        <v>452</v>
      </c>
      <c r="AU185" s="68" t="s">
        <v>900</v>
      </c>
      <c r="AV185" s="70">
        <v>43445</v>
      </c>
      <c r="AW185" s="68">
        <v>3</v>
      </c>
      <c r="AX185" s="68" t="s">
        <v>967</v>
      </c>
      <c r="AY185" s="68">
        <v>1</v>
      </c>
      <c r="AZ185" s="68">
        <v>1</v>
      </c>
      <c r="BA185" s="68">
        <v>10250</v>
      </c>
      <c r="BB185" s="68">
        <v>0</v>
      </c>
      <c r="BC185" s="68">
        <v>0</v>
      </c>
      <c r="BD185" s="68">
        <v>0</v>
      </c>
      <c r="BE185" s="68">
        <v>1</v>
      </c>
      <c r="BF185" s="68">
        <v>1</v>
      </c>
      <c r="BG185" s="68">
        <v>10250</v>
      </c>
      <c r="BH185" s="70">
        <v>43525</v>
      </c>
    </row>
    <row r="186" spans="30:60" x14ac:dyDescent="0.15">
      <c r="AD186" s="45" t="s">
        <v>927</v>
      </c>
      <c r="AE186" s="45" t="s">
        <v>928</v>
      </c>
      <c r="AF186" s="68" t="s">
        <v>319</v>
      </c>
      <c r="AG186" s="70">
        <v>43524</v>
      </c>
      <c r="AH186" s="68">
        <v>3</v>
      </c>
      <c r="AI186" s="68">
        <v>15</v>
      </c>
      <c r="AJ186" s="68">
        <v>48</v>
      </c>
      <c r="AK186" s="68">
        <v>139285</v>
      </c>
      <c r="AL186" s="68">
        <v>0</v>
      </c>
      <c r="AM186" s="68">
        <v>0</v>
      </c>
      <c r="AN186" s="68">
        <v>0</v>
      </c>
      <c r="AO186" s="68">
        <v>15</v>
      </c>
      <c r="AP186" s="68">
        <v>48</v>
      </c>
      <c r="AQ186" s="68">
        <v>139285</v>
      </c>
      <c r="AR186" s="70">
        <v>43525</v>
      </c>
      <c r="AT186" s="45" t="s">
        <v>508</v>
      </c>
      <c r="AU186" s="68" t="s">
        <v>510</v>
      </c>
      <c r="AV186" s="70">
        <v>43445</v>
      </c>
      <c r="AW186" s="68">
        <v>3</v>
      </c>
      <c r="AX186" s="68" t="s">
        <v>966</v>
      </c>
      <c r="AY186" s="68">
        <v>9</v>
      </c>
      <c r="AZ186" s="68">
        <v>52</v>
      </c>
      <c r="BA186" s="68">
        <v>209668</v>
      </c>
      <c r="BB186" s="68">
        <v>7</v>
      </c>
      <c r="BC186" s="68">
        <v>46</v>
      </c>
      <c r="BD186" s="68">
        <v>192845</v>
      </c>
      <c r="BE186" s="68">
        <v>4</v>
      </c>
      <c r="BF186" s="68">
        <v>6</v>
      </c>
      <c r="BG186" s="68">
        <v>16823</v>
      </c>
      <c r="BH186" s="70">
        <v>43525</v>
      </c>
    </row>
    <row r="187" spans="30:60" x14ac:dyDescent="0.15">
      <c r="AD187" s="45" t="s">
        <v>205</v>
      </c>
      <c r="AE187" s="45" t="s">
        <v>206</v>
      </c>
      <c r="AF187" s="68" t="s">
        <v>207</v>
      </c>
      <c r="AG187" s="70">
        <v>43445</v>
      </c>
      <c r="AH187" s="68">
        <v>3</v>
      </c>
      <c r="AI187" s="68">
        <v>4</v>
      </c>
      <c r="AJ187" s="68">
        <v>7</v>
      </c>
      <c r="AK187" s="68">
        <v>25430</v>
      </c>
      <c r="AL187" s="68">
        <v>4</v>
      </c>
      <c r="AM187" s="68">
        <v>7</v>
      </c>
      <c r="AN187" s="68">
        <v>25430</v>
      </c>
      <c r="AO187" s="68">
        <v>0</v>
      </c>
      <c r="AP187" s="68">
        <v>0</v>
      </c>
      <c r="AQ187" s="68">
        <v>0</v>
      </c>
      <c r="AR187" s="70">
        <v>43525</v>
      </c>
      <c r="AT187" s="45" t="s">
        <v>75</v>
      </c>
      <c r="AU187" s="68" t="s">
        <v>901</v>
      </c>
      <c r="AV187" s="70">
        <v>43445</v>
      </c>
      <c r="AW187" s="68">
        <v>3</v>
      </c>
      <c r="AX187" s="68" t="s">
        <v>967</v>
      </c>
      <c r="AY187" s="68">
        <v>12</v>
      </c>
      <c r="AZ187" s="68">
        <v>41</v>
      </c>
      <c r="BA187" s="68">
        <v>179183</v>
      </c>
      <c r="BB187" s="68">
        <v>8</v>
      </c>
      <c r="BC187" s="68">
        <v>23</v>
      </c>
      <c r="BD187" s="68">
        <v>109167</v>
      </c>
      <c r="BE187" s="68">
        <v>4</v>
      </c>
      <c r="BF187" s="68">
        <v>18</v>
      </c>
      <c r="BG187" s="68">
        <v>70016</v>
      </c>
      <c r="BH187" s="70">
        <v>43525</v>
      </c>
    </row>
    <row r="188" spans="30:60" x14ac:dyDescent="0.15">
      <c r="AD188" s="45" t="s">
        <v>983</v>
      </c>
      <c r="AE188" s="45" t="s">
        <v>1003</v>
      </c>
      <c r="AF188" s="68" t="s">
        <v>1004</v>
      </c>
      <c r="AG188" s="70">
        <v>43524</v>
      </c>
      <c r="AH188" s="68">
        <v>3</v>
      </c>
      <c r="AI188" s="68">
        <v>18</v>
      </c>
      <c r="AJ188" s="68">
        <v>30</v>
      </c>
      <c r="AK188" s="68">
        <v>81288</v>
      </c>
      <c r="AL188" s="68">
        <v>0</v>
      </c>
      <c r="AM188" s="68">
        <v>0</v>
      </c>
      <c r="AN188" s="68">
        <v>0</v>
      </c>
      <c r="AO188" s="68">
        <v>18</v>
      </c>
      <c r="AP188" s="68">
        <v>30</v>
      </c>
      <c r="AQ188" s="68">
        <v>81288</v>
      </c>
      <c r="AR188" s="70">
        <v>43525</v>
      </c>
      <c r="AT188" s="45" t="s">
        <v>939</v>
      </c>
      <c r="AU188" s="68" t="s">
        <v>880</v>
      </c>
      <c r="AV188" s="70">
        <v>43495</v>
      </c>
      <c r="AW188" s="68">
        <v>3</v>
      </c>
      <c r="AX188" s="68" t="s">
        <v>966</v>
      </c>
      <c r="AY188" s="68">
        <v>5</v>
      </c>
      <c r="AZ188" s="68">
        <v>12</v>
      </c>
      <c r="BA188" s="68">
        <v>45376</v>
      </c>
      <c r="BB188" s="68">
        <v>2</v>
      </c>
      <c r="BC188" s="68">
        <v>4</v>
      </c>
      <c r="BD188" s="68">
        <v>19000</v>
      </c>
      <c r="BE188" s="68">
        <v>3</v>
      </c>
      <c r="BF188" s="68">
        <v>8</v>
      </c>
      <c r="BG188" s="68">
        <v>26376</v>
      </c>
      <c r="BH188" s="70">
        <v>43525</v>
      </c>
    </row>
    <row r="189" spans="30:60" x14ac:dyDescent="0.15">
      <c r="AD189" s="45" t="s">
        <v>983</v>
      </c>
      <c r="AE189" s="45" t="s">
        <v>1005</v>
      </c>
      <c r="AF189" s="68" t="s">
        <v>1006</v>
      </c>
      <c r="AG189" s="70">
        <v>43524</v>
      </c>
      <c r="AH189" s="68">
        <v>3</v>
      </c>
      <c r="AI189" s="68">
        <v>11</v>
      </c>
      <c r="AJ189" s="68">
        <v>25</v>
      </c>
      <c r="AK189" s="68">
        <v>77814</v>
      </c>
      <c r="AL189" s="68">
        <v>0</v>
      </c>
      <c r="AM189" s="68">
        <v>0</v>
      </c>
      <c r="AN189" s="68">
        <v>0</v>
      </c>
      <c r="AO189" s="68">
        <v>11</v>
      </c>
      <c r="AP189" s="68">
        <v>25</v>
      </c>
      <c r="AQ189" s="68">
        <v>77814</v>
      </c>
      <c r="AR189" s="70">
        <v>43525</v>
      </c>
      <c r="AT189" s="45" t="s">
        <v>72</v>
      </c>
      <c r="AU189" s="68" t="s">
        <v>74</v>
      </c>
      <c r="AV189" s="70">
        <v>43445</v>
      </c>
      <c r="AW189" s="68">
        <v>2</v>
      </c>
      <c r="AX189" s="68" t="s">
        <v>966</v>
      </c>
      <c r="AY189" s="68">
        <v>38</v>
      </c>
      <c r="AZ189" s="68">
        <v>241</v>
      </c>
      <c r="BA189" s="68">
        <v>2611127</v>
      </c>
      <c r="BB189" s="68">
        <v>36</v>
      </c>
      <c r="BC189" s="68">
        <v>203</v>
      </c>
      <c r="BD189" s="68">
        <v>2321918</v>
      </c>
      <c r="BE189" s="68">
        <v>11</v>
      </c>
      <c r="BF189" s="68">
        <v>38</v>
      </c>
      <c r="BG189" s="68">
        <v>289209</v>
      </c>
      <c r="BH189" s="70">
        <v>43525</v>
      </c>
    </row>
    <row r="190" spans="30:60" x14ac:dyDescent="0.15">
      <c r="AD190" s="45" t="s">
        <v>984</v>
      </c>
      <c r="AE190" s="45" t="s">
        <v>1007</v>
      </c>
      <c r="AF190" s="68" t="s">
        <v>985</v>
      </c>
      <c r="AG190" s="70">
        <v>43524</v>
      </c>
      <c r="AH190" s="68">
        <v>3</v>
      </c>
      <c r="AI190" s="68">
        <v>1</v>
      </c>
      <c r="AJ190" s="68">
        <v>2</v>
      </c>
      <c r="AK190" s="68">
        <v>7381</v>
      </c>
      <c r="AL190" s="68">
        <v>0</v>
      </c>
      <c r="AM190" s="68">
        <v>0</v>
      </c>
      <c r="AN190" s="68">
        <v>0</v>
      </c>
      <c r="AO190" s="68">
        <v>1</v>
      </c>
      <c r="AP190" s="68">
        <v>2</v>
      </c>
      <c r="AQ190" s="68">
        <v>7381</v>
      </c>
      <c r="AR190" s="70">
        <v>43525</v>
      </c>
      <c r="AT190" s="45" t="s">
        <v>632</v>
      </c>
      <c r="AU190" s="68" t="s">
        <v>634</v>
      </c>
      <c r="AV190" s="70">
        <v>43445</v>
      </c>
      <c r="AW190" s="68">
        <v>3</v>
      </c>
      <c r="AX190" s="68" t="s">
        <v>966</v>
      </c>
      <c r="AY190" s="68">
        <v>7</v>
      </c>
      <c r="AZ190" s="68">
        <v>15</v>
      </c>
      <c r="BA190" s="68">
        <v>59912</v>
      </c>
      <c r="BB190" s="68">
        <v>7</v>
      </c>
      <c r="BC190" s="68">
        <v>15</v>
      </c>
      <c r="BD190" s="68">
        <v>59912</v>
      </c>
      <c r="BE190" s="68">
        <v>0</v>
      </c>
      <c r="BF190" s="68">
        <v>0</v>
      </c>
      <c r="BG190" s="68">
        <v>0</v>
      </c>
      <c r="BH190" s="70">
        <v>43525</v>
      </c>
    </row>
    <row r="191" spans="30:60" x14ac:dyDescent="0.15">
      <c r="AD191" s="45" t="s">
        <v>986</v>
      </c>
      <c r="AE191" s="45" t="s">
        <v>1008</v>
      </c>
      <c r="AF191" s="68" t="s">
        <v>987</v>
      </c>
      <c r="AG191" s="70">
        <v>43524</v>
      </c>
      <c r="AH191" s="68">
        <v>3</v>
      </c>
      <c r="AI191" s="68">
        <v>184</v>
      </c>
      <c r="AJ191" s="68">
        <v>1040</v>
      </c>
      <c r="AK191" s="68">
        <v>2731115</v>
      </c>
      <c r="AL191" s="68">
        <v>0</v>
      </c>
      <c r="AM191" s="68">
        <v>0</v>
      </c>
      <c r="AN191" s="68">
        <v>0</v>
      </c>
      <c r="AO191" s="68">
        <v>184</v>
      </c>
      <c r="AP191" s="68">
        <v>1040</v>
      </c>
      <c r="AQ191" s="68">
        <v>2731115</v>
      </c>
      <c r="AR191" s="70">
        <v>43525</v>
      </c>
      <c r="AT191" s="45" t="s">
        <v>446</v>
      </c>
      <c r="AU191" s="68" t="s">
        <v>448</v>
      </c>
      <c r="AV191" s="70">
        <v>43445</v>
      </c>
      <c r="AW191" s="68">
        <v>3</v>
      </c>
      <c r="AX191" s="68" t="s">
        <v>966</v>
      </c>
      <c r="AY191" s="68">
        <v>80</v>
      </c>
      <c r="AZ191" s="68">
        <v>286</v>
      </c>
      <c r="BA191" s="68">
        <v>1080897</v>
      </c>
      <c r="BB191" s="68">
        <v>73</v>
      </c>
      <c r="BC191" s="68">
        <v>264</v>
      </c>
      <c r="BD191" s="68">
        <v>1006374</v>
      </c>
      <c r="BE191" s="68">
        <v>7</v>
      </c>
      <c r="BF191" s="68">
        <v>22</v>
      </c>
      <c r="BG191" s="68">
        <v>74523</v>
      </c>
      <c r="BH191" s="70">
        <v>43525</v>
      </c>
    </row>
    <row r="192" spans="30:60" x14ac:dyDescent="0.15">
      <c r="AD192" s="45" t="s">
        <v>581</v>
      </c>
      <c r="AE192" s="45" t="s">
        <v>582</v>
      </c>
      <c r="AF192" s="68" t="s">
        <v>583</v>
      </c>
      <c r="AG192" s="70">
        <v>43445</v>
      </c>
      <c r="AH192" s="68">
        <v>3</v>
      </c>
      <c r="AI192" s="68">
        <v>57</v>
      </c>
      <c r="AJ192" s="68">
        <v>102</v>
      </c>
      <c r="AK192" s="68">
        <v>376093</v>
      </c>
      <c r="AL192" s="68">
        <v>53</v>
      </c>
      <c r="AM192" s="68">
        <v>94</v>
      </c>
      <c r="AN192" s="68">
        <v>352135</v>
      </c>
      <c r="AO192" s="68">
        <v>5</v>
      </c>
      <c r="AP192" s="68">
        <v>8</v>
      </c>
      <c r="AQ192" s="68">
        <v>23958</v>
      </c>
      <c r="AR192" s="70">
        <v>43525</v>
      </c>
      <c r="AT192" s="45" t="s">
        <v>629</v>
      </c>
      <c r="AU192" s="68" t="s">
        <v>631</v>
      </c>
      <c r="AV192" s="70">
        <v>43445</v>
      </c>
      <c r="AW192" s="68">
        <v>3</v>
      </c>
      <c r="AX192" s="68" t="s">
        <v>966</v>
      </c>
      <c r="AY192" s="68">
        <v>7</v>
      </c>
      <c r="AZ192" s="68">
        <v>16</v>
      </c>
      <c r="BA192" s="68">
        <v>48865</v>
      </c>
      <c r="BB192" s="68">
        <v>7</v>
      </c>
      <c r="BC192" s="68">
        <v>16</v>
      </c>
      <c r="BD192" s="68">
        <v>48865</v>
      </c>
      <c r="BE192" s="68">
        <v>0</v>
      </c>
      <c r="BF192" s="68">
        <v>0</v>
      </c>
      <c r="BG192" s="68">
        <v>0</v>
      </c>
      <c r="BH192" s="70">
        <v>43525</v>
      </c>
    </row>
    <row r="193" spans="30:60" x14ac:dyDescent="0.15">
      <c r="AD193" s="45" t="s">
        <v>569</v>
      </c>
      <c r="AE193" s="45" t="s">
        <v>570</v>
      </c>
      <c r="AF193" s="68" t="s">
        <v>571</v>
      </c>
      <c r="AG193" s="70">
        <v>43445</v>
      </c>
      <c r="AH193" s="68">
        <v>3</v>
      </c>
      <c r="AI193" s="68">
        <v>5</v>
      </c>
      <c r="AJ193" s="68">
        <v>15</v>
      </c>
      <c r="AK193" s="68">
        <v>52316</v>
      </c>
      <c r="AL193" s="68">
        <v>3</v>
      </c>
      <c r="AM193" s="68">
        <v>9</v>
      </c>
      <c r="AN193" s="68">
        <v>38551</v>
      </c>
      <c r="AO193" s="68">
        <v>2</v>
      </c>
      <c r="AP193" s="68">
        <v>6</v>
      </c>
      <c r="AQ193" s="68">
        <v>13765</v>
      </c>
      <c r="AR193" s="70">
        <v>43525</v>
      </c>
      <c r="AT193" s="45" t="s">
        <v>242</v>
      </c>
      <c r="AU193" s="68" t="s">
        <v>244</v>
      </c>
      <c r="AV193" s="70">
        <v>43445</v>
      </c>
      <c r="AW193" s="68">
        <v>3</v>
      </c>
      <c r="AX193" s="68" t="s">
        <v>966</v>
      </c>
      <c r="AY193" s="68">
        <v>173</v>
      </c>
      <c r="AZ193" s="68">
        <v>574</v>
      </c>
      <c r="BA193" s="68">
        <v>2309786</v>
      </c>
      <c r="BB193" s="68">
        <v>144</v>
      </c>
      <c r="BC193" s="68">
        <v>483</v>
      </c>
      <c r="BD193" s="68">
        <v>1974952</v>
      </c>
      <c r="BE193" s="68">
        <v>31</v>
      </c>
      <c r="BF193" s="68">
        <v>91</v>
      </c>
      <c r="BG193" s="68">
        <v>334834</v>
      </c>
      <c r="BH193" s="70">
        <v>43525</v>
      </c>
    </row>
    <row r="194" spans="30:60" x14ac:dyDescent="0.15">
      <c r="AD194" s="45" t="s">
        <v>572</v>
      </c>
      <c r="AE194" s="45" t="s">
        <v>573</v>
      </c>
      <c r="AF194" s="68" t="s">
        <v>574</v>
      </c>
      <c r="AG194" s="70">
        <v>43445</v>
      </c>
      <c r="AH194" s="68">
        <v>3</v>
      </c>
      <c r="AI194" s="68">
        <v>60</v>
      </c>
      <c r="AJ194" s="68">
        <v>117</v>
      </c>
      <c r="AK194" s="68">
        <v>388069</v>
      </c>
      <c r="AL194" s="68">
        <v>49</v>
      </c>
      <c r="AM194" s="68">
        <v>93</v>
      </c>
      <c r="AN194" s="68">
        <v>312918</v>
      </c>
      <c r="AO194" s="68">
        <v>11</v>
      </c>
      <c r="AP194" s="68">
        <v>24</v>
      </c>
      <c r="AQ194" s="68">
        <v>75151</v>
      </c>
      <c r="AR194" s="70">
        <v>43525</v>
      </c>
      <c r="AT194" s="45" t="s">
        <v>602</v>
      </c>
      <c r="AU194" s="68" t="s">
        <v>604</v>
      </c>
      <c r="AV194" s="70">
        <v>43445</v>
      </c>
      <c r="AW194" s="68">
        <v>3</v>
      </c>
      <c r="AX194" s="68" t="s">
        <v>966</v>
      </c>
      <c r="AY194" s="68">
        <v>41</v>
      </c>
      <c r="AZ194" s="68">
        <v>85</v>
      </c>
      <c r="BA194" s="68">
        <v>331002</v>
      </c>
      <c r="BB194" s="68">
        <v>39</v>
      </c>
      <c r="BC194" s="68">
        <v>81</v>
      </c>
      <c r="BD194" s="68">
        <v>318335</v>
      </c>
      <c r="BE194" s="68">
        <v>2</v>
      </c>
      <c r="BF194" s="68">
        <v>4</v>
      </c>
      <c r="BG194" s="68">
        <v>12667</v>
      </c>
      <c r="BH194" s="70">
        <v>43525</v>
      </c>
    </row>
    <row r="195" spans="30:60" x14ac:dyDescent="0.15">
      <c r="AD195" s="45" t="s">
        <v>443</v>
      </c>
      <c r="AE195" s="45" t="s">
        <v>444</v>
      </c>
      <c r="AF195" s="68" t="s">
        <v>445</v>
      </c>
      <c r="AG195" s="70">
        <v>43445</v>
      </c>
      <c r="AH195" s="68">
        <v>2</v>
      </c>
      <c r="AI195" s="68">
        <v>332</v>
      </c>
      <c r="AJ195" s="68">
        <v>1449</v>
      </c>
      <c r="AK195" s="68">
        <v>3672611</v>
      </c>
      <c r="AL195" s="68">
        <v>288</v>
      </c>
      <c r="AM195" s="68">
        <v>1227</v>
      </c>
      <c r="AN195" s="68">
        <v>3077580</v>
      </c>
      <c r="AO195" s="68">
        <v>54</v>
      </c>
      <c r="AP195" s="68">
        <v>222</v>
      </c>
      <c r="AQ195" s="68">
        <v>595031</v>
      </c>
      <c r="AR195" s="70">
        <v>43525</v>
      </c>
      <c r="AT195" s="45" t="s">
        <v>95</v>
      </c>
      <c r="AU195" s="68" t="s">
        <v>97</v>
      </c>
      <c r="AV195" s="70">
        <v>43445</v>
      </c>
      <c r="AW195" s="68">
        <v>2</v>
      </c>
      <c r="AX195" s="68" t="s">
        <v>966</v>
      </c>
      <c r="AY195" s="68">
        <v>24</v>
      </c>
      <c r="AZ195" s="68">
        <v>107</v>
      </c>
      <c r="BA195" s="68">
        <v>529440</v>
      </c>
      <c r="BB195" s="68">
        <v>21</v>
      </c>
      <c r="BC195" s="68">
        <v>74</v>
      </c>
      <c r="BD195" s="68">
        <v>370435</v>
      </c>
      <c r="BE195" s="68">
        <v>4</v>
      </c>
      <c r="BF195" s="68">
        <v>33</v>
      </c>
      <c r="BG195" s="68">
        <v>159005</v>
      </c>
      <c r="BH195" s="70">
        <v>43525</v>
      </c>
    </row>
    <row r="196" spans="30:60" x14ac:dyDescent="0.15">
      <c r="AD196" s="45" t="s">
        <v>108</v>
      </c>
      <c r="AE196" s="45" t="s">
        <v>109</v>
      </c>
      <c r="AF196" s="68" t="s">
        <v>110</v>
      </c>
      <c r="AG196" s="70">
        <v>43445</v>
      </c>
      <c r="AH196" s="68">
        <v>3</v>
      </c>
      <c r="AI196" s="68">
        <v>10</v>
      </c>
      <c r="AJ196" s="68">
        <v>43</v>
      </c>
      <c r="AK196" s="68">
        <v>154976</v>
      </c>
      <c r="AL196" s="68">
        <v>8</v>
      </c>
      <c r="AM196" s="68">
        <v>37</v>
      </c>
      <c r="AN196" s="68">
        <v>135894</v>
      </c>
      <c r="AO196" s="68">
        <v>2</v>
      </c>
      <c r="AP196" s="68">
        <v>6</v>
      </c>
      <c r="AQ196" s="68">
        <v>19082</v>
      </c>
      <c r="AR196" s="70">
        <v>43525</v>
      </c>
      <c r="AT196" s="45" t="s">
        <v>154</v>
      </c>
      <c r="AU196" s="68" t="s">
        <v>156</v>
      </c>
      <c r="AV196" s="70">
        <v>43445</v>
      </c>
      <c r="AW196" s="68">
        <v>3</v>
      </c>
      <c r="AX196" s="68" t="s">
        <v>966</v>
      </c>
      <c r="AY196" s="68">
        <v>148</v>
      </c>
      <c r="AZ196" s="68">
        <v>384</v>
      </c>
      <c r="BA196" s="68">
        <v>1054124</v>
      </c>
      <c r="BB196" s="68">
        <v>124</v>
      </c>
      <c r="BC196" s="68">
        <v>312</v>
      </c>
      <c r="BD196" s="68">
        <v>852944</v>
      </c>
      <c r="BE196" s="68">
        <v>26</v>
      </c>
      <c r="BF196" s="68">
        <v>72</v>
      </c>
      <c r="BG196" s="68">
        <v>201180</v>
      </c>
      <c r="BH196" s="70">
        <v>43525</v>
      </c>
    </row>
    <row r="197" spans="30:60" x14ac:dyDescent="0.15">
      <c r="AD197" s="45" t="s">
        <v>108</v>
      </c>
      <c r="AE197" s="45" t="s">
        <v>111</v>
      </c>
      <c r="AF197" s="68" t="s">
        <v>112</v>
      </c>
      <c r="AG197" s="70">
        <v>43445</v>
      </c>
      <c r="AH197" s="68">
        <v>3</v>
      </c>
      <c r="AI197" s="68">
        <v>1</v>
      </c>
      <c r="AJ197" s="68">
        <v>4</v>
      </c>
      <c r="AK197" s="68">
        <v>15834</v>
      </c>
      <c r="AL197" s="68">
        <v>1</v>
      </c>
      <c r="AM197" s="68">
        <v>4</v>
      </c>
      <c r="AN197" s="68">
        <v>15834</v>
      </c>
      <c r="AO197" s="68">
        <v>0</v>
      </c>
      <c r="AP197" s="68">
        <v>0</v>
      </c>
      <c r="AQ197" s="68">
        <v>0</v>
      </c>
      <c r="AR197" s="70">
        <v>43525</v>
      </c>
      <c r="AT197" s="45" t="s">
        <v>226</v>
      </c>
      <c r="AU197" s="68" t="s">
        <v>156</v>
      </c>
      <c r="AV197" s="70">
        <v>43445</v>
      </c>
      <c r="AW197" s="68">
        <v>3</v>
      </c>
      <c r="AX197" s="68" t="s">
        <v>967</v>
      </c>
      <c r="AY197" s="68">
        <v>6</v>
      </c>
      <c r="AZ197" s="68">
        <v>14</v>
      </c>
      <c r="BA197" s="68">
        <v>45759</v>
      </c>
      <c r="BB197" s="68">
        <v>3</v>
      </c>
      <c r="BC197" s="68">
        <v>9</v>
      </c>
      <c r="BD197" s="68">
        <v>29634</v>
      </c>
      <c r="BE197" s="68">
        <v>3</v>
      </c>
      <c r="BF197" s="68">
        <v>5</v>
      </c>
      <c r="BG197" s="68">
        <v>16125</v>
      </c>
      <c r="BH197" s="70">
        <v>43525</v>
      </c>
    </row>
    <row r="198" spans="30:60" x14ac:dyDescent="0.15">
      <c r="AD198" s="45" t="s">
        <v>408</v>
      </c>
      <c r="AE198" s="45" t="s">
        <v>409</v>
      </c>
      <c r="AF198" s="68" t="s">
        <v>410</v>
      </c>
      <c r="AG198" s="70">
        <v>43445</v>
      </c>
      <c r="AH198" s="68">
        <v>3</v>
      </c>
      <c r="AI198" s="68">
        <v>18</v>
      </c>
      <c r="AJ198" s="68">
        <v>117</v>
      </c>
      <c r="AK198" s="68">
        <v>567012</v>
      </c>
      <c r="AL198" s="68">
        <v>18</v>
      </c>
      <c r="AM198" s="68">
        <v>117</v>
      </c>
      <c r="AN198" s="68">
        <v>567012</v>
      </c>
      <c r="AO198" s="68">
        <v>0</v>
      </c>
      <c r="AP198" s="68">
        <v>0</v>
      </c>
      <c r="AQ198" s="68">
        <v>0</v>
      </c>
      <c r="AR198" s="70">
        <v>43525</v>
      </c>
      <c r="AT198" s="45" t="s">
        <v>304</v>
      </c>
      <c r="AU198" s="68" t="s">
        <v>156</v>
      </c>
      <c r="AV198" s="70">
        <v>43445</v>
      </c>
      <c r="AW198" s="68">
        <v>3</v>
      </c>
      <c r="AX198" s="68" t="s">
        <v>966</v>
      </c>
      <c r="AY198" s="68">
        <v>493</v>
      </c>
      <c r="AZ198" s="68">
        <v>1268</v>
      </c>
      <c r="BA198" s="68">
        <v>3500627</v>
      </c>
      <c r="BB198" s="68">
        <v>440</v>
      </c>
      <c r="BC198" s="68">
        <v>1147</v>
      </c>
      <c r="BD198" s="68">
        <v>3176362</v>
      </c>
      <c r="BE198" s="68">
        <v>56</v>
      </c>
      <c r="BF198" s="68">
        <v>121</v>
      </c>
      <c r="BG198" s="68">
        <v>324265</v>
      </c>
      <c r="BH198" s="70">
        <v>43525</v>
      </c>
    </row>
    <row r="199" spans="30:60" x14ac:dyDescent="0.15">
      <c r="AD199" s="45" t="s">
        <v>113</v>
      </c>
      <c r="AE199" s="45" t="s">
        <v>114</v>
      </c>
      <c r="AF199" s="68" t="s">
        <v>115</v>
      </c>
      <c r="AG199" s="70">
        <v>43445</v>
      </c>
      <c r="AH199" s="68">
        <v>3</v>
      </c>
      <c r="AI199" s="68">
        <v>21</v>
      </c>
      <c r="AJ199" s="68">
        <v>65</v>
      </c>
      <c r="AK199" s="68">
        <v>113115</v>
      </c>
      <c r="AL199" s="68">
        <v>14</v>
      </c>
      <c r="AM199" s="68">
        <v>40</v>
      </c>
      <c r="AN199" s="68">
        <v>68198</v>
      </c>
      <c r="AO199" s="68">
        <v>8</v>
      </c>
      <c r="AP199" s="68">
        <v>25</v>
      </c>
      <c r="AQ199" s="68">
        <v>44917</v>
      </c>
      <c r="AR199" s="70">
        <v>43525</v>
      </c>
      <c r="AT199" s="45" t="s">
        <v>464</v>
      </c>
      <c r="AU199" s="68" t="s">
        <v>466</v>
      </c>
      <c r="AV199" s="70">
        <v>43445</v>
      </c>
      <c r="AW199" s="68">
        <v>3</v>
      </c>
      <c r="AX199" s="68" t="s">
        <v>966</v>
      </c>
      <c r="AY199" s="68">
        <v>4</v>
      </c>
      <c r="AZ199" s="68">
        <v>8</v>
      </c>
      <c r="BA199" s="68">
        <v>24995</v>
      </c>
      <c r="BB199" s="68">
        <v>4</v>
      </c>
      <c r="BC199" s="68">
        <v>8</v>
      </c>
      <c r="BD199" s="68">
        <v>24995</v>
      </c>
      <c r="BE199" s="68">
        <v>0</v>
      </c>
      <c r="BF199" s="68">
        <v>0</v>
      </c>
      <c r="BG199" s="68">
        <v>0</v>
      </c>
      <c r="BH199" s="70">
        <v>43525</v>
      </c>
    </row>
    <row r="200" spans="30:60" x14ac:dyDescent="0.15">
      <c r="AD200" s="45" t="s">
        <v>113</v>
      </c>
      <c r="AE200" s="45" t="s">
        <v>122</v>
      </c>
      <c r="AF200" s="68" t="s">
        <v>123</v>
      </c>
      <c r="AG200" s="70">
        <v>43445</v>
      </c>
      <c r="AH200" s="68">
        <v>3</v>
      </c>
      <c r="AI200" s="68">
        <v>12</v>
      </c>
      <c r="AJ200" s="68">
        <v>54</v>
      </c>
      <c r="AK200" s="68">
        <v>95919</v>
      </c>
      <c r="AL200" s="68">
        <v>9</v>
      </c>
      <c r="AM200" s="68">
        <v>33</v>
      </c>
      <c r="AN200" s="68">
        <v>68690</v>
      </c>
      <c r="AO200" s="68">
        <v>3</v>
      </c>
      <c r="AP200" s="68">
        <v>21</v>
      </c>
      <c r="AQ200" s="68">
        <v>27229</v>
      </c>
      <c r="AR200" s="70">
        <v>43525</v>
      </c>
      <c r="AT200" s="45" t="s">
        <v>333</v>
      </c>
      <c r="AU200" s="68" t="s">
        <v>335</v>
      </c>
      <c r="AV200" s="70">
        <v>43445</v>
      </c>
      <c r="AW200" s="68">
        <v>3</v>
      </c>
      <c r="AX200" s="68" t="s">
        <v>966</v>
      </c>
      <c r="AY200" s="68">
        <v>8</v>
      </c>
      <c r="AZ200" s="68">
        <v>30</v>
      </c>
      <c r="BA200" s="68">
        <v>92360</v>
      </c>
      <c r="BB200" s="68">
        <v>7</v>
      </c>
      <c r="BC200" s="68">
        <v>29</v>
      </c>
      <c r="BD200" s="68">
        <v>90510</v>
      </c>
      <c r="BE200" s="68">
        <v>1</v>
      </c>
      <c r="BF200" s="68">
        <v>1</v>
      </c>
      <c r="BG200" s="68">
        <v>1850</v>
      </c>
      <c r="BH200" s="70">
        <v>43525</v>
      </c>
    </row>
    <row r="201" spans="30:60" x14ac:dyDescent="0.15">
      <c r="AD201" s="45" t="s">
        <v>113</v>
      </c>
      <c r="AE201" s="45" t="s">
        <v>116</v>
      </c>
      <c r="AF201" s="68" t="s">
        <v>117</v>
      </c>
      <c r="AG201" s="70">
        <v>43445</v>
      </c>
      <c r="AH201" s="68">
        <v>3</v>
      </c>
      <c r="AI201" s="68">
        <v>32</v>
      </c>
      <c r="AJ201" s="68">
        <v>152</v>
      </c>
      <c r="AK201" s="68">
        <v>281392</v>
      </c>
      <c r="AL201" s="68">
        <v>30</v>
      </c>
      <c r="AM201" s="68">
        <v>135</v>
      </c>
      <c r="AN201" s="68">
        <v>244950</v>
      </c>
      <c r="AO201" s="68">
        <v>2</v>
      </c>
      <c r="AP201" s="68">
        <v>17</v>
      </c>
      <c r="AQ201" s="68">
        <v>36442</v>
      </c>
      <c r="AR201" s="70">
        <v>43525</v>
      </c>
    </row>
    <row r="202" spans="30:60" x14ac:dyDescent="0.15">
      <c r="AD202" s="45" t="s">
        <v>113</v>
      </c>
      <c r="AE202" s="45" t="s">
        <v>118</v>
      </c>
      <c r="AF202" s="68" t="s">
        <v>119</v>
      </c>
      <c r="AG202" s="70">
        <v>43445</v>
      </c>
      <c r="AH202" s="68">
        <v>3</v>
      </c>
      <c r="AI202" s="68">
        <v>20</v>
      </c>
      <c r="AJ202" s="68">
        <v>111</v>
      </c>
      <c r="AK202" s="68">
        <v>221311</v>
      </c>
      <c r="AL202" s="68">
        <v>19</v>
      </c>
      <c r="AM202" s="68">
        <v>104</v>
      </c>
      <c r="AN202" s="68">
        <v>205362</v>
      </c>
      <c r="AO202" s="68">
        <v>2</v>
      </c>
      <c r="AP202" s="68">
        <v>7</v>
      </c>
      <c r="AQ202" s="68">
        <v>15949</v>
      </c>
      <c r="AR202" s="70">
        <v>43525</v>
      </c>
    </row>
    <row r="203" spans="30:60" x14ac:dyDescent="0.15">
      <c r="AD203" s="45" t="s">
        <v>113</v>
      </c>
      <c r="AE203" s="45" t="s">
        <v>120</v>
      </c>
      <c r="AF203" s="68" t="s">
        <v>121</v>
      </c>
      <c r="AG203" s="70">
        <v>43445</v>
      </c>
      <c r="AH203" s="68">
        <v>3</v>
      </c>
      <c r="AI203" s="68">
        <v>52</v>
      </c>
      <c r="AJ203" s="68">
        <v>296</v>
      </c>
      <c r="AK203" s="68">
        <v>463397</v>
      </c>
      <c r="AL203" s="68">
        <v>50</v>
      </c>
      <c r="AM203" s="68">
        <v>266</v>
      </c>
      <c r="AN203" s="68">
        <v>416654</v>
      </c>
      <c r="AO203" s="68">
        <v>7</v>
      </c>
      <c r="AP203" s="68">
        <v>30</v>
      </c>
      <c r="AQ203" s="68">
        <v>46743</v>
      </c>
      <c r="AR203" s="70">
        <v>43525</v>
      </c>
    </row>
    <row r="204" spans="30:60" x14ac:dyDescent="0.15">
      <c r="AD204" s="45" t="s">
        <v>220</v>
      </c>
      <c r="AE204" s="45" t="s">
        <v>221</v>
      </c>
      <c r="AF204" s="68" t="s">
        <v>222</v>
      </c>
      <c r="AG204" s="70">
        <v>43445</v>
      </c>
      <c r="AH204" s="68">
        <v>3</v>
      </c>
      <c r="AI204" s="68">
        <v>21</v>
      </c>
      <c r="AJ204" s="68">
        <v>55</v>
      </c>
      <c r="AK204" s="68">
        <v>155465</v>
      </c>
      <c r="AL204" s="68">
        <v>21</v>
      </c>
      <c r="AM204" s="68">
        <v>55</v>
      </c>
      <c r="AN204" s="68">
        <v>155465</v>
      </c>
      <c r="AO204" s="68">
        <v>0</v>
      </c>
      <c r="AP204" s="68">
        <v>0</v>
      </c>
      <c r="AQ204" s="68">
        <v>0</v>
      </c>
      <c r="AR204" s="70">
        <v>43525</v>
      </c>
    </row>
    <row r="205" spans="30:60" x14ac:dyDescent="0.15">
      <c r="AD205" s="45" t="s">
        <v>98</v>
      </c>
      <c r="AE205" s="45" t="s">
        <v>99</v>
      </c>
      <c r="AF205" s="68" t="s">
        <v>100</v>
      </c>
      <c r="AG205" s="70">
        <v>43445</v>
      </c>
      <c r="AH205" s="68">
        <v>3</v>
      </c>
      <c r="AI205" s="68">
        <v>1</v>
      </c>
      <c r="AJ205" s="68">
        <v>5</v>
      </c>
      <c r="AK205" s="68">
        <v>6485</v>
      </c>
      <c r="AL205" s="68">
        <v>1</v>
      </c>
      <c r="AM205" s="68">
        <v>5</v>
      </c>
      <c r="AN205" s="68">
        <v>6485</v>
      </c>
      <c r="AO205" s="68">
        <v>0</v>
      </c>
      <c r="AP205" s="68">
        <v>0</v>
      </c>
      <c r="AQ205" s="68">
        <v>0</v>
      </c>
      <c r="AR205" s="70">
        <v>43525</v>
      </c>
    </row>
    <row r="206" spans="30:60" x14ac:dyDescent="0.15">
      <c r="AD206" s="45" t="s">
        <v>425</v>
      </c>
      <c r="AE206" s="45" t="s">
        <v>426</v>
      </c>
      <c r="AF206" s="68" t="s">
        <v>427</v>
      </c>
      <c r="AG206" s="70">
        <v>43445</v>
      </c>
      <c r="AH206" s="68">
        <v>3</v>
      </c>
      <c r="AI206" s="68">
        <v>8</v>
      </c>
      <c r="AJ206" s="68">
        <v>27</v>
      </c>
      <c r="AK206" s="68">
        <v>107518</v>
      </c>
      <c r="AL206" s="68">
        <v>7</v>
      </c>
      <c r="AM206" s="68">
        <v>16</v>
      </c>
      <c r="AN206" s="68">
        <v>66852</v>
      </c>
      <c r="AO206" s="68">
        <v>2</v>
      </c>
      <c r="AP206" s="68">
        <v>11</v>
      </c>
      <c r="AQ206" s="68">
        <v>40666</v>
      </c>
      <c r="AR206" s="70">
        <v>43525</v>
      </c>
    </row>
    <row r="207" spans="30:60" x14ac:dyDescent="0.15">
      <c r="AD207" s="45" t="s">
        <v>540</v>
      </c>
      <c r="AE207" s="45" t="s">
        <v>541</v>
      </c>
      <c r="AF207" s="68" t="s">
        <v>542</v>
      </c>
      <c r="AG207" s="70">
        <v>43445</v>
      </c>
      <c r="AH207" s="68">
        <v>2</v>
      </c>
      <c r="AI207" s="68">
        <v>45</v>
      </c>
      <c r="AJ207" s="68">
        <v>111</v>
      </c>
      <c r="AK207" s="68">
        <v>493106</v>
      </c>
      <c r="AL207" s="68">
        <v>35</v>
      </c>
      <c r="AM207" s="68">
        <v>76</v>
      </c>
      <c r="AN207" s="68">
        <v>340959</v>
      </c>
      <c r="AO207" s="68">
        <v>10</v>
      </c>
      <c r="AP207" s="68">
        <v>35</v>
      </c>
      <c r="AQ207" s="68">
        <v>152147</v>
      </c>
      <c r="AR207" s="70">
        <v>43525</v>
      </c>
    </row>
    <row r="208" spans="30:60" x14ac:dyDescent="0.15">
      <c r="AD208" s="45" t="s">
        <v>596</v>
      </c>
      <c r="AE208" s="45" t="s">
        <v>597</v>
      </c>
      <c r="AF208" s="68" t="s">
        <v>598</v>
      </c>
      <c r="AG208" s="70">
        <v>43445</v>
      </c>
      <c r="AH208" s="68">
        <v>3</v>
      </c>
      <c r="AI208" s="68">
        <v>1</v>
      </c>
      <c r="AJ208" s="68">
        <v>3</v>
      </c>
      <c r="AK208" s="68">
        <v>9410</v>
      </c>
      <c r="AL208" s="68">
        <v>1</v>
      </c>
      <c r="AM208" s="68">
        <v>3</v>
      </c>
      <c r="AN208" s="68">
        <v>9410</v>
      </c>
      <c r="AO208" s="68">
        <v>0</v>
      </c>
      <c r="AP208" s="68">
        <v>0</v>
      </c>
      <c r="AQ208" s="68">
        <v>0</v>
      </c>
      <c r="AR208" s="70">
        <v>43525</v>
      </c>
    </row>
    <row r="209" spans="30:44" x14ac:dyDescent="0.15">
      <c r="AD209" s="45" t="s">
        <v>623</v>
      </c>
      <c r="AE209" s="45" t="s">
        <v>624</v>
      </c>
      <c r="AF209" s="68" t="s">
        <v>625</v>
      </c>
      <c r="AG209" s="70">
        <v>43445</v>
      </c>
      <c r="AH209" s="68">
        <v>3</v>
      </c>
      <c r="AI209" s="68">
        <v>4</v>
      </c>
      <c r="AJ209" s="68">
        <v>8</v>
      </c>
      <c r="AK209" s="68">
        <v>32789</v>
      </c>
      <c r="AL209" s="68">
        <v>4</v>
      </c>
      <c r="AM209" s="68">
        <v>8</v>
      </c>
      <c r="AN209" s="68">
        <v>32789</v>
      </c>
      <c r="AO209" s="68">
        <v>0</v>
      </c>
      <c r="AP209" s="68">
        <v>0</v>
      </c>
      <c r="AQ209" s="68">
        <v>0</v>
      </c>
      <c r="AR209" s="70">
        <v>43525</v>
      </c>
    </row>
    <row r="210" spans="30:44" x14ac:dyDescent="0.15">
      <c r="AD210" s="45" t="s">
        <v>134</v>
      </c>
      <c r="AE210" s="45" t="s">
        <v>135</v>
      </c>
      <c r="AF210" s="68" t="s">
        <v>136</v>
      </c>
      <c r="AG210" s="70">
        <v>43445</v>
      </c>
      <c r="AH210" s="68">
        <v>3</v>
      </c>
      <c r="AI210" s="68">
        <v>3</v>
      </c>
      <c r="AJ210" s="68">
        <v>9</v>
      </c>
      <c r="AK210" s="68">
        <v>36168</v>
      </c>
      <c r="AL210" s="68">
        <v>2</v>
      </c>
      <c r="AM210" s="68">
        <v>5</v>
      </c>
      <c r="AN210" s="68">
        <v>26334</v>
      </c>
      <c r="AO210" s="68">
        <v>1</v>
      </c>
      <c r="AP210" s="68">
        <v>4</v>
      </c>
      <c r="AQ210" s="68">
        <v>9834</v>
      </c>
      <c r="AR210" s="70">
        <v>43525</v>
      </c>
    </row>
    <row r="211" spans="30:44" x14ac:dyDescent="0.15">
      <c r="AD211" s="45" t="s">
        <v>140</v>
      </c>
      <c r="AE211" s="45" t="s">
        <v>141</v>
      </c>
      <c r="AF211" s="68" t="s">
        <v>136</v>
      </c>
      <c r="AG211" s="70">
        <v>43445</v>
      </c>
      <c r="AH211" s="68">
        <v>3</v>
      </c>
      <c r="AI211" s="68">
        <v>4</v>
      </c>
      <c r="AJ211" s="68">
        <v>14</v>
      </c>
      <c r="AK211" s="68">
        <v>50713</v>
      </c>
      <c r="AL211" s="68">
        <v>3</v>
      </c>
      <c r="AM211" s="68">
        <v>10</v>
      </c>
      <c r="AN211" s="68">
        <v>34213</v>
      </c>
      <c r="AO211" s="68">
        <v>1</v>
      </c>
      <c r="AP211" s="68">
        <v>4</v>
      </c>
      <c r="AQ211" s="68">
        <v>16500</v>
      </c>
      <c r="AR211" s="70">
        <v>43525</v>
      </c>
    </row>
    <row r="212" spans="30:44" x14ac:dyDescent="0.15">
      <c r="AD212" s="45" t="s">
        <v>578</v>
      </c>
      <c r="AE212" s="45" t="s">
        <v>579</v>
      </c>
      <c r="AF212" s="68" t="s">
        <v>580</v>
      </c>
      <c r="AG212" s="70">
        <v>43445</v>
      </c>
      <c r="AH212" s="68">
        <v>2</v>
      </c>
      <c r="AI212" s="68">
        <v>92</v>
      </c>
      <c r="AJ212" s="68">
        <v>238</v>
      </c>
      <c r="AK212" s="68">
        <v>732228</v>
      </c>
      <c r="AL212" s="68">
        <v>85</v>
      </c>
      <c r="AM212" s="68">
        <v>214</v>
      </c>
      <c r="AN212" s="68">
        <v>667284</v>
      </c>
      <c r="AO212" s="68">
        <v>10</v>
      </c>
      <c r="AP212" s="68">
        <v>24</v>
      </c>
      <c r="AQ212" s="68">
        <v>64944</v>
      </c>
      <c r="AR212" s="70">
        <v>43525</v>
      </c>
    </row>
    <row r="213" spans="30:44" x14ac:dyDescent="0.15">
      <c r="AD213" s="45" t="s">
        <v>420</v>
      </c>
      <c r="AE213" s="45" t="s">
        <v>421</v>
      </c>
      <c r="AF213" s="68" t="s">
        <v>422</v>
      </c>
      <c r="AG213" s="70">
        <v>43445</v>
      </c>
      <c r="AH213" s="68">
        <v>3</v>
      </c>
      <c r="AI213" s="68">
        <v>52</v>
      </c>
      <c r="AJ213" s="68">
        <v>123</v>
      </c>
      <c r="AK213" s="68">
        <v>342041</v>
      </c>
      <c r="AL213" s="68">
        <v>48</v>
      </c>
      <c r="AM213" s="68">
        <v>115</v>
      </c>
      <c r="AN213" s="68">
        <v>322968</v>
      </c>
      <c r="AO213" s="68">
        <v>4</v>
      </c>
      <c r="AP213" s="68">
        <v>8</v>
      </c>
      <c r="AQ213" s="68">
        <v>19073</v>
      </c>
      <c r="AR213" s="70">
        <v>43525</v>
      </c>
    </row>
    <row r="214" spans="30:44" x14ac:dyDescent="0.15">
      <c r="AD214" s="45" t="s">
        <v>420</v>
      </c>
      <c r="AE214" s="45" t="s">
        <v>423</v>
      </c>
      <c r="AF214" s="68" t="s">
        <v>424</v>
      </c>
      <c r="AG214" s="70">
        <v>43445</v>
      </c>
      <c r="AH214" s="68">
        <v>3</v>
      </c>
      <c r="AI214" s="68">
        <v>2</v>
      </c>
      <c r="AJ214" s="68">
        <v>3</v>
      </c>
      <c r="AK214" s="68">
        <v>4500</v>
      </c>
      <c r="AL214" s="68">
        <v>2</v>
      </c>
      <c r="AM214" s="68">
        <v>3</v>
      </c>
      <c r="AN214" s="68">
        <v>4500</v>
      </c>
      <c r="AO214" s="68">
        <v>0</v>
      </c>
      <c r="AP214" s="68">
        <v>0</v>
      </c>
      <c r="AQ214" s="68">
        <v>0</v>
      </c>
      <c r="AR214" s="70">
        <v>43525</v>
      </c>
    </row>
    <row r="215" spans="30:44" x14ac:dyDescent="0.15">
      <c r="AD215" s="45" t="s">
        <v>929</v>
      </c>
      <c r="AE215" s="45" t="s">
        <v>930</v>
      </c>
      <c r="AF215" s="68" t="s">
        <v>875</v>
      </c>
      <c r="AG215" s="70">
        <v>43495</v>
      </c>
      <c r="AH215" s="68">
        <v>3</v>
      </c>
      <c r="AI215" s="68">
        <v>14</v>
      </c>
      <c r="AJ215" s="68">
        <v>55</v>
      </c>
      <c r="AK215" s="68">
        <v>136917</v>
      </c>
      <c r="AL215" s="68">
        <v>2</v>
      </c>
      <c r="AM215" s="68">
        <v>7</v>
      </c>
      <c r="AN215" s="68">
        <v>12089</v>
      </c>
      <c r="AO215" s="68">
        <v>12</v>
      </c>
      <c r="AP215" s="68">
        <v>48</v>
      </c>
      <c r="AQ215" s="68">
        <v>124828</v>
      </c>
      <c r="AR215" s="70">
        <v>43525</v>
      </c>
    </row>
    <row r="216" spans="30:44" x14ac:dyDescent="0.15">
      <c r="AD216" s="45" t="s">
        <v>344</v>
      </c>
      <c r="AE216" s="45" t="s">
        <v>345</v>
      </c>
      <c r="AF216" s="68" t="s">
        <v>346</v>
      </c>
      <c r="AG216" s="70">
        <v>43445</v>
      </c>
      <c r="AH216" s="68">
        <v>3</v>
      </c>
      <c r="AI216" s="68">
        <v>5</v>
      </c>
      <c r="AJ216" s="68">
        <v>16</v>
      </c>
      <c r="AK216" s="68">
        <v>59783</v>
      </c>
      <c r="AL216" s="68">
        <v>5</v>
      </c>
      <c r="AM216" s="68">
        <v>16</v>
      </c>
      <c r="AN216" s="68">
        <v>59783</v>
      </c>
      <c r="AO216" s="68">
        <v>0</v>
      </c>
      <c r="AP216" s="68">
        <v>0</v>
      </c>
      <c r="AQ216" s="68">
        <v>0</v>
      </c>
      <c r="AR216" s="70">
        <v>43525</v>
      </c>
    </row>
    <row r="217" spans="30:44" x14ac:dyDescent="0.15">
      <c r="AD217" s="45" t="s">
        <v>563</v>
      </c>
      <c r="AE217" s="45" t="s">
        <v>564</v>
      </c>
      <c r="AF217" s="68" t="s">
        <v>565</v>
      </c>
      <c r="AG217" s="70">
        <v>43445</v>
      </c>
      <c r="AH217" s="68">
        <v>2</v>
      </c>
      <c r="AI217" s="68">
        <v>18</v>
      </c>
      <c r="AJ217" s="68">
        <v>71</v>
      </c>
      <c r="AK217" s="68">
        <v>248510</v>
      </c>
      <c r="AL217" s="68">
        <v>18</v>
      </c>
      <c r="AM217" s="68">
        <v>71</v>
      </c>
      <c r="AN217" s="68">
        <v>248510</v>
      </c>
      <c r="AO217" s="68">
        <v>0</v>
      </c>
      <c r="AP217" s="68">
        <v>0</v>
      </c>
      <c r="AQ217" s="68">
        <v>0</v>
      </c>
      <c r="AR217" s="70">
        <v>43525</v>
      </c>
    </row>
    <row r="218" spans="30:44" x14ac:dyDescent="0.15">
      <c r="AD218" s="45" t="s">
        <v>417</v>
      </c>
      <c r="AE218" s="45" t="s">
        <v>418</v>
      </c>
      <c r="AF218" s="68" t="s">
        <v>419</v>
      </c>
      <c r="AG218" s="70">
        <v>43445</v>
      </c>
      <c r="AH218" s="68">
        <v>3</v>
      </c>
      <c r="AI218" s="68">
        <v>26</v>
      </c>
      <c r="AJ218" s="68">
        <v>67</v>
      </c>
      <c r="AK218" s="68">
        <v>263973</v>
      </c>
      <c r="AL218" s="68">
        <v>24</v>
      </c>
      <c r="AM218" s="68">
        <v>60</v>
      </c>
      <c r="AN218" s="68">
        <v>237196</v>
      </c>
      <c r="AO218" s="68">
        <v>3</v>
      </c>
      <c r="AP218" s="68">
        <v>7</v>
      </c>
      <c r="AQ218" s="68">
        <v>26777</v>
      </c>
      <c r="AR218" s="70">
        <v>43525</v>
      </c>
    </row>
    <row r="219" spans="30:44" x14ac:dyDescent="0.15">
      <c r="AD219" s="45" t="s">
        <v>434</v>
      </c>
      <c r="AE219" s="45" t="s">
        <v>435</v>
      </c>
      <c r="AF219" s="68" t="s">
        <v>436</v>
      </c>
      <c r="AG219" s="70">
        <v>43445</v>
      </c>
      <c r="AH219" s="68">
        <v>3</v>
      </c>
      <c r="AI219" s="68">
        <v>1</v>
      </c>
      <c r="AJ219" s="68">
        <v>2</v>
      </c>
      <c r="AK219" s="68">
        <v>5500</v>
      </c>
      <c r="AL219" s="68">
        <v>0</v>
      </c>
      <c r="AM219" s="68">
        <v>0</v>
      </c>
      <c r="AN219" s="68">
        <v>0</v>
      </c>
      <c r="AO219" s="68">
        <v>1</v>
      </c>
      <c r="AP219" s="68">
        <v>2</v>
      </c>
      <c r="AQ219" s="68">
        <v>5500</v>
      </c>
      <c r="AR219" s="70">
        <v>43525</v>
      </c>
    </row>
    <row r="220" spans="30:44" x14ac:dyDescent="0.15">
      <c r="AD220" s="45" t="s">
        <v>371</v>
      </c>
      <c r="AE220" s="45" t="s">
        <v>372</v>
      </c>
      <c r="AF220" s="68" t="s">
        <v>373</v>
      </c>
      <c r="AG220" s="70">
        <v>43445</v>
      </c>
      <c r="AH220" s="68">
        <v>3</v>
      </c>
      <c r="AI220" s="68">
        <v>58</v>
      </c>
      <c r="AJ220" s="68">
        <v>401</v>
      </c>
      <c r="AK220" s="68">
        <v>998937</v>
      </c>
      <c r="AL220" s="68">
        <v>54</v>
      </c>
      <c r="AM220" s="68">
        <v>383</v>
      </c>
      <c r="AN220" s="68">
        <v>964124</v>
      </c>
      <c r="AO220" s="68">
        <v>5</v>
      </c>
      <c r="AP220" s="68">
        <v>18</v>
      </c>
      <c r="AQ220" s="68">
        <v>34813</v>
      </c>
      <c r="AR220" s="70">
        <v>43525</v>
      </c>
    </row>
    <row r="221" spans="30:44" x14ac:dyDescent="0.15">
      <c r="AD221" s="45" t="s">
        <v>254</v>
      </c>
      <c r="AE221" s="45" t="s">
        <v>255</v>
      </c>
      <c r="AF221" s="68" t="s">
        <v>256</v>
      </c>
      <c r="AG221" s="70">
        <v>43445</v>
      </c>
      <c r="AH221" s="68">
        <v>3</v>
      </c>
      <c r="AI221" s="68">
        <v>50</v>
      </c>
      <c r="AJ221" s="68">
        <v>150</v>
      </c>
      <c r="AK221" s="68">
        <v>435797</v>
      </c>
      <c r="AL221" s="68">
        <v>46</v>
      </c>
      <c r="AM221" s="68">
        <v>134</v>
      </c>
      <c r="AN221" s="68">
        <v>380096</v>
      </c>
      <c r="AO221" s="68">
        <v>4</v>
      </c>
      <c r="AP221" s="68">
        <v>16</v>
      </c>
      <c r="AQ221" s="68">
        <v>55701</v>
      </c>
      <c r="AR221" s="70">
        <v>43525</v>
      </c>
    </row>
    <row r="222" spans="30:44" x14ac:dyDescent="0.15">
      <c r="AD222" s="45" t="s">
        <v>396</v>
      </c>
      <c r="AE222" s="45" t="s">
        <v>397</v>
      </c>
      <c r="AF222" s="68" t="s">
        <v>398</v>
      </c>
      <c r="AG222" s="70">
        <v>43445</v>
      </c>
      <c r="AH222" s="68">
        <v>3</v>
      </c>
      <c r="AI222" s="68">
        <v>5</v>
      </c>
      <c r="AJ222" s="68">
        <v>15</v>
      </c>
      <c r="AK222" s="68">
        <v>30215</v>
      </c>
      <c r="AL222" s="68">
        <v>4</v>
      </c>
      <c r="AM222" s="68">
        <v>11</v>
      </c>
      <c r="AN222" s="68">
        <v>22947</v>
      </c>
      <c r="AO222" s="68">
        <v>1</v>
      </c>
      <c r="AP222" s="68">
        <v>4</v>
      </c>
      <c r="AQ222" s="68">
        <v>7268</v>
      </c>
      <c r="AR222" s="70">
        <v>43525</v>
      </c>
    </row>
    <row r="223" spans="30:44" x14ac:dyDescent="0.15">
      <c r="AD223" s="45" t="s">
        <v>396</v>
      </c>
      <c r="AE223" s="45" t="s">
        <v>399</v>
      </c>
      <c r="AF223" s="68" t="s">
        <v>400</v>
      </c>
      <c r="AG223" s="70">
        <v>43445</v>
      </c>
      <c r="AH223" s="68">
        <v>3</v>
      </c>
      <c r="AI223" s="68">
        <v>1</v>
      </c>
      <c r="AJ223" s="68">
        <v>1</v>
      </c>
      <c r="AK223" s="68">
        <v>2599</v>
      </c>
      <c r="AL223" s="68">
        <v>1</v>
      </c>
      <c r="AM223" s="68">
        <v>1</v>
      </c>
      <c r="AN223" s="68">
        <v>2599</v>
      </c>
      <c r="AO223" s="68">
        <v>0</v>
      </c>
      <c r="AP223" s="68">
        <v>0</v>
      </c>
      <c r="AQ223" s="68">
        <v>0</v>
      </c>
      <c r="AR223" s="70">
        <v>43525</v>
      </c>
    </row>
    <row r="224" spans="30:44" x14ac:dyDescent="0.15">
      <c r="AD224" s="45" t="s">
        <v>931</v>
      </c>
      <c r="AE224" s="45" t="s">
        <v>932</v>
      </c>
      <c r="AF224" s="68" t="s">
        <v>876</v>
      </c>
      <c r="AG224" s="70">
        <v>43495</v>
      </c>
      <c r="AH224" s="68">
        <v>3</v>
      </c>
      <c r="AI224" s="68">
        <v>4</v>
      </c>
      <c r="AJ224" s="68">
        <v>12</v>
      </c>
      <c r="AK224" s="68">
        <v>50250</v>
      </c>
      <c r="AL224" s="68">
        <v>2</v>
      </c>
      <c r="AM224" s="68">
        <v>4</v>
      </c>
      <c r="AN224" s="68">
        <v>14250</v>
      </c>
      <c r="AO224" s="68">
        <v>2</v>
      </c>
      <c r="AP224" s="68">
        <v>8</v>
      </c>
      <c r="AQ224" s="68">
        <v>36000</v>
      </c>
      <c r="AR224" s="70">
        <v>43525</v>
      </c>
    </row>
    <row r="225" spans="30:44" x14ac:dyDescent="0.15">
      <c r="AD225" s="45" t="s">
        <v>414</v>
      </c>
      <c r="AE225" s="45" t="s">
        <v>415</v>
      </c>
      <c r="AF225" s="68" t="s">
        <v>416</v>
      </c>
      <c r="AG225" s="70">
        <v>43445</v>
      </c>
      <c r="AH225" s="68">
        <v>2</v>
      </c>
      <c r="AI225" s="68">
        <v>2</v>
      </c>
      <c r="AJ225" s="68">
        <v>3</v>
      </c>
      <c r="AK225" s="68">
        <v>8750</v>
      </c>
      <c r="AL225" s="68">
        <v>2</v>
      </c>
      <c r="AM225" s="68">
        <v>3</v>
      </c>
      <c r="AN225" s="68">
        <v>8750</v>
      </c>
      <c r="AO225" s="68">
        <v>0</v>
      </c>
      <c r="AP225" s="68">
        <v>0</v>
      </c>
      <c r="AQ225" s="68">
        <v>0</v>
      </c>
      <c r="AR225" s="70">
        <v>43525</v>
      </c>
    </row>
    <row r="226" spans="30:44" x14ac:dyDescent="0.15">
      <c r="AD226" s="45" t="s">
        <v>525</v>
      </c>
      <c r="AE226" s="45" t="s">
        <v>526</v>
      </c>
      <c r="AF226" s="68" t="s">
        <v>527</v>
      </c>
      <c r="AG226" s="70">
        <v>43445</v>
      </c>
      <c r="AH226" s="68">
        <v>3</v>
      </c>
      <c r="AI226" s="68">
        <v>2</v>
      </c>
      <c r="AJ226" s="68">
        <v>4</v>
      </c>
      <c r="AK226" s="68">
        <v>11000</v>
      </c>
      <c r="AL226" s="68">
        <v>2</v>
      </c>
      <c r="AM226" s="68">
        <v>4</v>
      </c>
      <c r="AN226" s="68">
        <v>11000</v>
      </c>
      <c r="AO226" s="68">
        <v>0</v>
      </c>
      <c r="AP226" s="68">
        <v>0</v>
      </c>
      <c r="AQ226" s="68">
        <v>0</v>
      </c>
      <c r="AR226" s="70">
        <v>43525</v>
      </c>
    </row>
    <row r="227" spans="30:44" x14ac:dyDescent="0.15">
      <c r="AD227" s="45" t="s">
        <v>584</v>
      </c>
      <c r="AE227" s="45" t="s">
        <v>585</v>
      </c>
      <c r="AF227" s="68" t="s">
        <v>586</v>
      </c>
      <c r="AG227" s="70">
        <v>43445</v>
      </c>
      <c r="AH227" s="68">
        <v>3</v>
      </c>
      <c r="AI227" s="68">
        <v>1</v>
      </c>
      <c r="AJ227" s="68">
        <v>2</v>
      </c>
      <c r="AK227" s="68">
        <v>4750</v>
      </c>
      <c r="AL227" s="68">
        <v>1</v>
      </c>
      <c r="AM227" s="68">
        <v>2</v>
      </c>
      <c r="AN227" s="68">
        <v>4750</v>
      </c>
      <c r="AO227" s="68">
        <v>0</v>
      </c>
      <c r="AP227" s="68">
        <v>0</v>
      </c>
      <c r="AQ227" s="68">
        <v>0</v>
      </c>
      <c r="AR227" s="70">
        <v>43525</v>
      </c>
    </row>
    <row r="228" spans="30:44" x14ac:dyDescent="0.15">
      <c r="AD228" s="45" t="s">
        <v>522</v>
      </c>
      <c r="AE228" s="45" t="s">
        <v>523</v>
      </c>
      <c r="AF228" s="68" t="s">
        <v>524</v>
      </c>
      <c r="AG228" s="70">
        <v>43445</v>
      </c>
      <c r="AH228" s="68">
        <v>3</v>
      </c>
      <c r="AI228" s="68">
        <v>1</v>
      </c>
      <c r="AJ228" s="68">
        <v>1</v>
      </c>
      <c r="AK228" s="68">
        <v>3000</v>
      </c>
      <c r="AL228" s="68">
        <v>1</v>
      </c>
      <c r="AM228" s="68">
        <v>1</v>
      </c>
      <c r="AN228" s="68">
        <v>3000</v>
      </c>
      <c r="AO228" s="68">
        <v>0</v>
      </c>
      <c r="AP228" s="68">
        <v>0</v>
      </c>
      <c r="AQ228" s="68">
        <v>0</v>
      </c>
      <c r="AR228" s="70">
        <v>43525</v>
      </c>
    </row>
    <row r="229" spans="30:44" x14ac:dyDescent="0.15">
      <c r="AD229" s="45" t="s">
        <v>933</v>
      </c>
      <c r="AE229" s="45" t="s">
        <v>934</v>
      </c>
      <c r="AF229" s="68" t="s">
        <v>877</v>
      </c>
      <c r="AG229" s="70">
        <v>43495</v>
      </c>
      <c r="AH229" s="68">
        <v>3</v>
      </c>
      <c r="AI229" s="68">
        <v>4</v>
      </c>
      <c r="AJ229" s="68">
        <v>13</v>
      </c>
      <c r="AK229" s="68">
        <v>34592</v>
      </c>
      <c r="AL229" s="68">
        <v>0</v>
      </c>
      <c r="AM229" s="68">
        <v>0</v>
      </c>
      <c r="AN229" s="68">
        <v>0</v>
      </c>
      <c r="AO229" s="68">
        <v>4</v>
      </c>
      <c r="AP229" s="68">
        <v>13</v>
      </c>
      <c r="AQ229" s="68">
        <v>34592</v>
      </c>
      <c r="AR229" s="70">
        <v>43525</v>
      </c>
    </row>
    <row r="230" spans="30:44" x14ac:dyDescent="0.15">
      <c r="AD230" s="45" t="s">
        <v>257</v>
      </c>
      <c r="AE230" s="45" t="s">
        <v>258</v>
      </c>
      <c r="AF230" s="68" t="s">
        <v>259</v>
      </c>
      <c r="AG230" s="70">
        <v>43445</v>
      </c>
      <c r="AH230" s="68">
        <v>3</v>
      </c>
      <c r="AI230" s="68">
        <v>15</v>
      </c>
      <c r="AJ230" s="68">
        <v>36</v>
      </c>
      <c r="AK230" s="68">
        <v>109523</v>
      </c>
      <c r="AL230" s="68">
        <v>12</v>
      </c>
      <c r="AM230" s="68">
        <v>30</v>
      </c>
      <c r="AN230" s="68">
        <v>89127</v>
      </c>
      <c r="AO230" s="68">
        <v>3</v>
      </c>
      <c r="AP230" s="68">
        <v>6</v>
      </c>
      <c r="AQ230" s="68">
        <v>20396</v>
      </c>
      <c r="AR230" s="70">
        <v>43525</v>
      </c>
    </row>
    <row r="231" spans="30:44" x14ac:dyDescent="0.15">
      <c r="AD231" s="45" t="s">
        <v>587</v>
      </c>
      <c r="AE231" s="45" t="s">
        <v>588</v>
      </c>
      <c r="AF231" s="68" t="s">
        <v>589</v>
      </c>
      <c r="AG231" s="70">
        <v>43445</v>
      </c>
      <c r="AH231" s="68">
        <v>3</v>
      </c>
      <c r="AI231" s="68">
        <v>4</v>
      </c>
      <c r="AJ231" s="68">
        <v>10</v>
      </c>
      <c r="AK231" s="68">
        <v>32417</v>
      </c>
      <c r="AL231" s="68">
        <v>4</v>
      </c>
      <c r="AM231" s="68">
        <v>10</v>
      </c>
      <c r="AN231" s="68">
        <v>32417</v>
      </c>
      <c r="AO231" s="68">
        <v>0</v>
      </c>
      <c r="AP231" s="68">
        <v>0</v>
      </c>
      <c r="AQ231" s="68">
        <v>0</v>
      </c>
      <c r="AR231" s="70">
        <v>43525</v>
      </c>
    </row>
    <row r="232" spans="30:44" x14ac:dyDescent="0.15">
      <c r="AD232" s="45" t="s">
        <v>497</v>
      </c>
      <c r="AE232" s="45" t="s">
        <v>498</v>
      </c>
      <c r="AF232" s="68" t="s">
        <v>499</v>
      </c>
      <c r="AG232" s="70">
        <v>43445</v>
      </c>
      <c r="AH232" s="68">
        <v>3</v>
      </c>
      <c r="AI232" s="68">
        <v>10</v>
      </c>
      <c r="AJ232" s="68">
        <v>19</v>
      </c>
      <c r="AK232" s="68">
        <v>76237</v>
      </c>
      <c r="AL232" s="68">
        <v>9</v>
      </c>
      <c r="AM232" s="68">
        <v>17</v>
      </c>
      <c r="AN232" s="68">
        <v>67337</v>
      </c>
      <c r="AO232" s="68">
        <v>1</v>
      </c>
      <c r="AP232" s="68">
        <v>2</v>
      </c>
      <c r="AQ232" s="68">
        <v>8900</v>
      </c>
      <c r="AR232" s="70">
        <v>43525</v>
      </c>
    </row>
    <row r="233" spans="30:44" x14ac:dyDescent="0.15">
      <c r="AD233" s="45" t="s">
        <v>217</v>
      </c>
      <c r="AE233" s="45" t="s">
        <v>218</v>
      </c>
      <c r="AF233" s="68" t="s">
        <v>219</v>
      </c>
      <c r="AG233" s="70">
        <v>43445</v>
      </c>
      <c r="AH233" s="68">
        <v>3</v>
      </c>
      <c r="AI233" s="68">
        <v>3</v>
      </c>
      <c r="AJ233" s="68">
        <v>9</v>
      </c>
      <c r="AK233" s="68">
        <v>26742</v>
      </c>
      <c r="AL233" s="68">
        <v>3</v>
      </c>
      <c r="AM233" s="68">
        <v>9</v>
      </c>
      <c r="AN233" s="68">
        <v>26742</v>
      </c>
      <c r="AO233" s="68">
        <v>0</v>
      </c>
      <c r="AP233" s="68">
        <v>0</v>
      </c>
      <c r="AQ233" s="68">
        <v>0</v>
      </c>
      <c r="AR233" s="70">
        <v>43525</v>
      </c>
    </row>
    <row r="234" spans="30:44" x14ac:dyDescent="0.15">
      <c r="AD234" s="45" t="s">
        <v>617</v>
      </c>
      <c r="AE234" s="45" t="s">
        <v>618</v>
      </c>
      <c r="AF234" s="68" t="s">
        <v>619</v>
      </c>
      <c r="AG234" s="70">
        <v>43445</v>
      </c>
      <c r="AH234" s="68">
        <v>3</v>
      </c>
      <c r="AI234" s="68">
        <v>16</v>
      </c>
      <c r="AJ234" s="68">
        <v>44</v>
      </c>
      <c r="AK234" s="68">
        <v>147174</v>
      </c>
      <c r="AL234" s="68">
        <v>16</v>
      </c>
      <c r="AM234" s="68">
        <v>44</v>
      </c>
      <c r="AN234" s="68">
        <v>147174</v>
      </c>
      <c r="AO234" s="68">
        <v>0</v>
      </c>
      <c r="AP234" s="68">
        <v>0</v>
      </c>
      <c r="AQ234" s="68">
        <v>0</v>
      </c>
      <c r="AR234" s="70">
        <v>43525</v>
      </c>
    </row>
    <row r="235" spans="30:44" x14ac:dyDescent="0.15">
      <c r="AD235" s="45" t="s">
        <v>935</v>
      </c>
      <c r="AE235" s="45" t="s">
        <v>936</v>
      </c>
      <c r="AF235" s="68" t="s">
        <v>878</v>
      </c>
      <c r="AG235" s="70">
        <v>43495</v>
      </c>
      <c r="AH235" s="68">
        <v>3</v>
      </c>
      <c r="AI235" s="68">
        <v>27</v>
      </c>
      <c r="AJ235" s="68">
        <v>56</v>
      </c>
      <c r="AK235" s="68">
        <v>189725</v>
      </c>
      <c r="AL235" s="68">
        <v>7</v>
      </c>
      <c r="AM235" s="68">
        <v>13</v>
      </c>
      <c r="AN235" s="68">
        <v>53182</v>
      </c>
      <c r="AO235" s="68">
        <v>20</v>
      </c>
      <c r="AP235" s="68">
        <v>43</v>
      </c>
      <c r="AQ235" s="68">
        <v>136543</v>
      </c>
      <c r="AR235" s="70">
        <v>43525</v>
      </c>
    </row>
    <row r="236" spans="30:44" x14ac:dyDescent="0.15">
      <c r="AD236" s="45" t="s">
        <v>309</v>
      </c>
      <c r="AE236" s="45" t="s">
        <v>310</v>
      </c>
      <c r="AF236" s="68" t="s">
        <v>311</v>
      </c>
      <c r="AG236" s="70">
        <v>43445</v>
      </c>
      <c r="AH236" s="68">
        <v>3</v>
      </c>
      <c r="AI236" s="68">
        <v>1</v>
      </c>
      <c r="AJ236" s="68">
        <v>4</v>
      </c>
      <c r="AK236" s="68">
        <v>20000</v>
      </c>
      <c r="AL236" s="68">
        <v>1</v>
      </c>
      <c r="AM236" s="68">
        <v>4</v>
      </c>
      <c r="AN236" s="68">
        <v>20000</v>
      </c>
      <c r="AO236" s="68">
        <v>0</v>
      </c>
      <c r="AP236" s="68">
        <v>0</v>
      </c>
      <c r="AQ236" s="68">
        <v>0</v>
      </c>
      <c r="AR236" s="70">
        <v>43525</v>
      </c>
    </row>
    <row r="237" spans="30:44" x14ac:dyDescent="0.15">
      <c r="AD237" s="45" t="s">
        <v>324</v>
      </c>
      <c r="AE237" s="45" t="s">
        <v>325</v>
      </c>
      <c r="AF237" s="68" t="s">
        <v>311</v>
      </c>
      <c r="AG237" s="70">
        <v>43445</v>
      </c>
      <c r="AH237" s="68">
        <v>3</v>
      </c>
      <c r="AI237" s="68">
        <v>5</v>
      </c>
      <c r="AJ237" s="68">
        <v>17</v>
      </c>
      <c r="AK237" s="68">
        <v>66255</v>
      </c>
      <c r="AL237" s="68">
        <v>3</v>
      </c>
      <c r="AM237" s="68">
        <v>9</v>
      </c>
      <c r="AN237" s="68">
        <v>32567</v>
      </c>
      <c r="AO237" s="68">
        <v>2</v>
      </c>
      <c r="AP237" s="68">
        <v>8</v>
      </c>
      <c r="AQ237" s="68">
        <v>33688</v>
      </c>
      <c r="AR237" s="70">
        <v>43525</v>
      </c>
    </row>
    <row r="238" spans="30:44" x14ac:dyDescent="0.15">
      <c r="AD238" s="45" t="s">
        <v>449</v>
      </c>
      <c r="AE238" s="45" t="s">
        <v>450</v>
      </c>
      <c r="AF238" s="68" t="s">
        <v>451</v>
      </c>
      <c r="AG238" s="70">
        <v>43445</v>
      </c>
      <c r="AH238" s="68">
        <v>3</v>
      </c>
      <c r="AI238" s="68">
        <v>1</v>
      </c>
      <c r="AJ238" s="68">
        <v>2</v>
      </c>
      <c r="AK238" s="68">
        <v>3750</v>
      </c>
      <c r="AL238" s="68">
        <v>1</v>
      </c>
      <c r="AM238" s="68">
        <v>2</v>
      </c>
      <c r="AN238" s="68">
        <v>3750</v>
      </c>
      <c r="AO238" s="68">
        <v>0</v>
      </c>
      <c r="AP238" s="68">
        <v>0</v>
      </c>
      <c r="AQ238" s="68">
        <v>0</v>
      </c>
      <c r="AR238" s="70">
        <v>43525</v>
      </c>
    </row>
    <row r="239" spans="30:44" x14ac:dyDescent="0.15">
      <c r="AD239" s="45" t="s">
        <v>284</v>
      </c>
      <c r="AE239" s="45" t="s">
        <v>285</v>
      </c>
      <c r="AF239" s="68" t="s">
        <v>286</v>
      </c>
      <c r="AG239" s="70">
        <v>43445</v>
      </c>
      <c r="AH239" s="68">
        <v>3</v>
      </c>
      <c r="AI239" s="68">
        <v>2</v>
      </c>
      <c r="AJ239" s="68">
        <v>8</v>
      </c>
      <c r="AK239" s="68">
        <v>29573</v>
      </c>
      <c r="AL239" s="68">
        <v>2</v>
      </c>
      <c r="AM239" s="68">
        <v>8</v>
      </c>
      <c r="AN239" s="68">
        <v>29573</v>
      </c>
      <c r="AO239" s="68">
        <v>0</v>
      </c>
      <c r="AP239" s="68">
        <v>0</v>
      </c>
      <c r="AQ239" s="68">
        <v>0</v>
      </c>
      <c r="AR239" s="70">
        <v>43525</v>
      </c>
    </row>
    <row r="240" spans="30:44" x14ac:dyDescent="0.15">
      <c r="AD240" s="45" t="s">
        <v>263</v>
      </c>
      <c r="AE240" s="45" t="s">
        <v>264</v>
      </c>
      <c r="AF240" s="68" t="s">
        <v>265</v>
      </c>
      <c r="AG240" s="70">
        <v>43445</v>
      </c>
      <c r="AH240" s="68">
        <v>3</v>
      </c>
      <c r="AI240" s="68">
        <v>6</v>
      </c>
      <c r="AJ240" s="68">
        <v>25</v>
      </c>
      <c r="AK240" s="68">
        <v>104000</v>
      </c>
      <c r="AL240" s="68">
        <v>6</v>
      </c>
      <c r="AM240" s="68">
        <v>25</v>
      </c>
      <c r="AN240" s="68">
        <v>104000</v>
      </c>
      <c r="AO240" s="68">
        <v>0</v>
      </c>
      <c r="AP240" s="68">
        <v>0</v>
      </c>
      <c r="AQ240" s="68">
        <v>0</v>
      </c>
      <c r="AR240" s="70">
        <v>43525</v>
      </c>
    </row>
    <row r="241" spans="30:44" x14ac:dyDescent="0.15">
      <c r="AD241" t="s">
        <v>336</v>
      </c>
      <c r="AE241" t="s">
        <v>337</v>
      </c>
      <c r="AF241" t="s">
        <v>338</v>
      </c>
      <c r="AG241" s="70">
        <v>43445</v>
      </c>
      <c r="AH241">
        <v>2</v>
      </c>
      <c r="AI241">
        <v>13</v>
      </c>
      <c r="AJ241">
        <v>89</v>
      </c>
      <c r="AK241">
        <v>363045</v>
      </c>
      <c r="AL241">
        <v>11</v>
      </c>
      <c r="AM241">
        <v>57</v>
      </c>
      <c r="AN241">
        <v>217070</v>
      </c>
      <c r="AO241">
        <v>3</v>
      </c>
      <c r="AP241">
        <v>32</v>
      </c>
      <c r="AQ241">
        <v>145975</v>
      </c>
      <c r="AR241" s="70">
        <v>43525</v>
      </c>
    </row>
    <row r="242" spans="30:44" x14ac:dyDescent="0.15">
      <c r="AD242" t="s">
        <v>437</v>
      </c>
      <c r="AE242" t="s">
        <v>438</v>
      </c>
      <c r="AF242" t="s">
        <v>439</v>
      </c>
      <c r="AG242" s="70">
        <v>43445</v>
      </c>
      <c r="AH242">
        <v>3</v>
      </c>
      <c r="AI242">
        <v>21</v>
      </c>
      <c r="AJ242">
        <v>56</v>
      </c>
      <c r="AK242">
        <v>173515</v>
      </c>
      <c r="AL242">
        <v>20</v>
      </c>
      <c r="AM242">
        <v>52</v>
      </c>
      <c r="AN242">
        <v>163015</v>
      </c>
      <c r="AO242">
        <v>1</v>
      </c>
      <c r="AP242">
        <v>4</v>
      </c>
      <c r="AQ242">
        <v>10500</v>
      </c>
      <c r="AR242" s="70">
        <v>43525</v>
      </c>
    </row>
    <row r="243" spans="30:44" x14ac:dyDescent="0.15">
      <c r="AD243" t="s">
        <v>937</v>
      </c>
      <c r="AE243" t="s">
        <v>938</v>
      </c>
      <c r="AF243" t="s">
        <v>879</v>
      </c>
      <c r="AG243" s="70">
        <v>43495</v>
      </c>
      <c r="AH243">
        <v>3</v>
      </c>
      <c r="AI243">
        <v>16</v>
      </c>
      <c r="AJ243">
        <v>33</v>
      </c>
      <c r="AK243">
        <v>89323</v>
      </c>
      <c r="AL243">
        <v>5</v>
      </c>
      <c r="AM243">
        <v>9</v>
      </c>
      <c r="AN243">
        <v>19083</v>
      </c>
      <c r="AO243">
        <v>11</v>
      </c>
      <c r="AP243">
        <v>24</v>
      </c>
      <c r="AQ243">
        <v>70240</v>
      </c>
      <c r="AR243" s="70">
        <v>43525</v>
      </c>
    </row>
    <row r="244" spans="30:44" x14ac:dyDescent="0.15">
      <c r="AD244" t="s">
        <v>452</v>
      </c>
      <c r="AE244" t="s">
        <v>453</v>
      </c>
      <c r="AF244" t="s">
        <v>454</v>
      </c>
      <c r="AG244" s="70">
        <v>43445</v>
      </c>
      <c r="AH244">
        <v>3</v>
      </c>
      <c r="AI244">
        <v>1</v>
      </c>
      <c r="AJ244">
        <v>1</v>
      </c>
      <c r="AK244">
        <v>10250</v>
      </c>
      <c r="AL244">
        <v>0</v>
      </c>
      <c r="AM244">
        <v>0</v>
      </c>
      <c r="AN244">
        <v>0</v>
      </c>
      <c r="AO244">
        <v>1</v>
      </c>
      <c r="AP244">
        <v>1</v>
      </c>
      <c r="AQ244">
        <v>10250</v>
      </c>
      <c r="AR244" s="70">
        <v>43525</v>
      </c>
    </row>
    <row r="245" spans="30:44" x14ac:dyDescent="0.15">
      <c r="AD245" t="s">
        <v>508</v>
      </c>
      <c r="AE245" t="s">
        <v>509</v>
      </c>
      <c r="AF245" t="s">
        <v>510</v>
      </c>
      <c r="AG245" s="70">
        <v>43445</v>
      </c>
      <c r="AH245">
        <v>3</v>
      </c>
      <c r="AI245">
        <v>9</v>
      </c>
      <c r="AJ245">
        <v>52</v>
      </c>
      <c r="AK245">
        <v>209668</v>
      </c>
      <c r="AL245">
        <v>7</v>
      </c>
      <c r="AM245">
        <v>42</v>
      </c>
      <c r="AN245">
        <v>179595</v>
      </c>
      <c r="AO245">
        <v>4</v>
      </c>
      <c r="AP245">
        <v>10</v>
      </c>
      <c r="AQ245">
        <v>30073</v>
      </c>
      <c r="AR245" s="70">
        <v>43525</v>
      </c>
    </row>
    <row r="246" spans="30:44" x14ac:dyDescent="0.15">
      <c r="AD246" t="s">
        <v>75</v>
      </c>
      <c r="AE246" t="s">
        <v>78</v>
      </c>
      <c r="AF246" t="s">
        <v>79</v>
      </c>
      <c r="AG246" s="70">
        <v>43445</v>
      </c>
      <c r="AH246">
        <v>3</v>
      </c>
      <c r="AI246">
        <v>3</v>
      </c>
      <c r="AJ246">
        <v>6</v>
      </c>
      <c r="AK246">
        <v>35000</v>
      </c>
      <c r="AL246">
        <v>3</v>
      </c>
      <c r="AM246">
        <v>6</v>
      </c>
      <c r="AN246">
        <v>35000</v>
      </c>
      <c r="AO246">
        <v>0</v>
      </c>
      <c r="AP246">
        <v>0</v>
      </c>
      <c r="AQ246">
        <v>0</v>
      </c>
      <c r="AR246" s="70">
        <v>43525</v>
      </c>
    </row>
    <row r="247" spans="30:44" x14ac:dyDescent="0.15">
      <c r="AD247" t="s">
        <v>75</v>
      </c>
      <c r="AE247" t="s">
        <v>80</v>
      </c>
      <c r="AF247" t="s">
        <v>81</v>
      </c>
      <c r="AG247" s="70">
        <v>43445</v>
      </c>
      <c r="AH247">
        <v>3</v>
      </c>
      <c r="AI247">
        <v>5</v>
      </c>
      <c r="AJ247">
        <v>24</v>
      </c>
      <c r="AK247">
        <v>94334</v>
      </c>
      <c r="AL247">
        <v>2</v>
      </c>
      <c r="AM247">
        <v>10</v>
      </c>
      <c r="AN247">
        <v>44667</v>
      </c>
      <c r="AO247">
        <v>3</v>
      </c>
      <c r="AP247">
        <v>14</v>
      </c>
      <c r="AQ247">
        <v>49667</v>
      </c>
      <c r="AR247" s="70">
        <v>43525</v>
      </c>
    </row>
    <row r="248" spans="30:44" x14ac:dyDescent="0.15">
      <c r="AD248" t="s">
        <v>75</v>
      </c>
      <c r="AE248" t="s">
        <v>76</v>
      </c>
      <c r="AF248" t="s">
        <v>77</v>
      </c>
      <c r="AG248" s="70">
        <v>43445</v>
      </c>
      <c r="AH248">
        <v>3</v>
      </c>
      <c r="AI248">
        <v>4</v>
      </c>
      <c r="AJ248">
        <v>11</v>
      </c>
      <c r="AK248">
        <v>49849</v>
      </c>
      <c r="AL248">
        <v>3</v>
      </c>
      <c r="AM248">
        <v>7</v>
      </c>
      <c r="AN248">
        <v>29500</v>
      </c>
      <c r="AO248">
        <v>1</v>
      </c>
      <c r="AP248">
        <v>4</v>
      </c>
      <c r="AQ248">
        <v>20349</v>
      </c>
      <c r="AR248" s="70">
        <v>43525</v>
      </c>
    </row>
    <row r="249" spans="30:44" x14ac:dyDescent="0.15">
      <c r="AD249" t="s">
        <v>939</v>
      </c>
      <c r="AE249" t="s">
        <v>940</v>
      </c>
      <c r="AF249" t="s">
        <v>880</v>
      </c>
      <c r="AG249" s="70">
        <v>43495</v>
      </c>
      <c r="AH249">
        <v>3</v>
      </c>
      <c r="AI249">
        <v>5</v>
      </c>
      <c r="AJ249">
        <v>12</v>
      </c>
      <c r="AK249">
        <v>45376</v>
      </c>
      <c r="AL249">
        <v>2</v>
      </c>
      <c r="AM249">
        <v>4</v>
      </c>
      <c r="AN249">
        <v>19000</v>
      </c>
      <c r="AO249">
        <v>3</v>
      </c>
      <c r="AP249">
        <v>8</v>
      </c>
      <c r="AQ249">
        <v>26376</v>
      </c>
      <c r="AR249" s="70">
        <v>43525</v>
      </c>
    </row>
    <row r="250" spans="30:44" x14ac:dyDescent="0.15">
      <c r="AD250" t="s">
        <v>72</v>
      </c>
      <c r="AE250" t="s">
        <v>73</v>
      </c>
      <c r="AF250" t="s">
        <v>74</v>
      </c>
      <c r="AG250" s="70">
        <v>43445</v>
      </c>
      <c r="AH250">
        <v>2</v>
      </c>
      <c r="AI250">
        <v>38</v>
      </c>
      <c r="AJ250">
        <v>241</v>
      </c>
      <c r="AK250">
        <v>2611127</v>
      </c>
      <c r="AL250">
        <v>35</v>
      </c>
      <c r="AM250">
        <v>199</v>
      </c>
      <c r="AN250">
        <v>2252999</v>
      </c>
      <c r="AO250">
        <v>11</v>
      </c>
      <c r="AP250">
        <v>42</v>
      </c>
      <c r="AQ250">
        <v>358128</v>
      </c>
      <c r="AR250" s="70">
        <v>43525</v>
      </c>
    </row>
    <row r="251" spans="30:44" x14ac:dyDescent="0.15">
      <c r="AD251" t="s">
        <v>632</v>
      </c>
      <c r="AE251" t="s">
        <v>633</v>
      </c>
      <c r="AF251" t="s">
        <v>634</v>
      </c>
      <c r="AG251" s="70">
        <v>43445</v>
      </c>
      <c r="AH251">
        <v>3</v>
      </c>
      <c r="AI251">
        <v>7</v>
      </c>
      <c r="AJ251">
        <v>15</v>
      </c>
      <c r="AK251">
        <v>59912</v>
      </c>
      <c r="AL251">
        <v>7</v>
      </c>
      <c r="AM251">
        <v>15</v>
      </c>
      <c r="AN251">
        <v>59912</v>
      </c>
      <c r="AO251">
        <v>0</v>
      </c>
      <c r="AP251">
        <v>0</v>
      </c>
      <c r="AQ251">
        <v>0</v>
      </c>
      <c r="AR251" s="70">
        <v>43525</v>
      </c>
    </row>
    <row r="252" spans="30:44" x14ac:dyDescent="0.15">
      <c r="AD252" t="s">
        <v>446</v>
      </c>
      <c r="AE252" t="s">
        <v>447</v>
      </c>
      <c r="AF252" t="s">
        <v>448</v>
      </c>
      <c r="AG252" s="70">
        <v>43445</v>
      </c>
      <c r="AH252">
        <v>3</v>
      </c>
      <c r="AI252">
        <v>80</v>
      </c>
      <c r="AJ252">
        <v>286</v>
      </c>
      <c r="AK252">
        <v>1080897</v>
      </c>
      <c r="AL252">
        <v>72</v>
      </c>
      <c r="AM252">
        <v>262</v>
      </c>
      <c r="AN252">
        <v>1001124</v>
      </c>
      <c r="AO252">
        <v>8</v>
      </c>
      <c r="AP252">
        <v>24</v>
      </c>
      <c r="AQ252">
        <v>79773</v>
      </c>
      <c r="AR252" s="70">
        <v>43525</v>
      </c>
    </row>
    <row r="253" spans="30:44" x14ac:dyDescent="0.15">
      <c r="AD253" t="s">
        <v>629</v>
      </c>
      <c r="AE253" t="s">
        <v>630</v>
      </c>
      <c r="AF253" t="s">
        <v>631</v>
      </c>
      <c r="AG253" s="70">
        <v>43445</v>
      </c>
      <c r="AH253">
        <v>3</v>
      </c>
      <c r="AI253">
        <v>7</v>
      </c>
      <c r="AJ253">
        <v>16</v>
      </c>
      <c r="AK253">
        <v>48865</v>
      </c>
      <c r="AL253">
        <v>7</v>
      </c>
      <c r="AM253">
        <v>16</v>
      </c>
      <c r="AN253">
        <v>48865</v>
      </c>
      <c r="AO253">
        <v>0</v>
      </c>
      <c r="AP253">
        <v>0</v>
      </c>
      <c r="AQ253">
        <v>0</v>
      </c>
      <c r="AR253" s="70">
        <v>43525</v>
      </c>
    </row>
    <row r="254" spans="30:44" x14ac:dyDescent="0.15">
      <c r="AD254" t="s">
        <v>242</v>
      </c>
      <c r="AE254" t="s">
        <v>243</v>
      </c>
      <c r="AF254" t="s">
        <v>244</v>
      </c>
      <c r="AG254" s="70">
        <v>43445</v>
      </c>
      <c r="AH254">
        <v>3</v>
      </c>
      <c r="AI254">
        <v>173</v>
      </c>
      <c r="AJ254">
        <v>574</v>
      </c>
      <c r="AK254">
        <v>2309786</v>
      </c>
      <c r="AL254">
        <v>142</v>
      </c>
      <c r="AM254">
        <v>468</v>
      </c>
      <c r="AN254">
        <v>1906462</v>
      </c>
      <c r="AO254">
        <v>33</v>
      </c>
      <c r="AP254">
        <v>106</v>
      </c>
      <c r="AQ254">
        <v>403324</v>
      </c>
      <c r="AR254" s="70">
        <v>43525</v>
      </c>
    </row>
    <row r="255" spans="30:44" x14ac:dyDescent="0.15">
      <c r="AD255" t="s">
        <v>602</v>
      </c>
      <c r="AE255" t="s">
        <v>603</v>
      </c>
      <c r="AF255" t="s">
        <v>604</v>
      </c>
      <c r="AG255" s="70">
        <v>43445</v>
      </c>
      <c r="AH255">
        <v>3</v>
      </c>
      <c r="AI255">
        <v>41</v>
      </c>
      <c r="AJ255">
        <v>85</v>
      </c>
      <c r="AK255">
        <v>331002</v>
      </c>
      <c r="AL255">
        <v>39</v>
      </c>
      <c r="AM255">
        <v>81</v>
      </c>
      <c r="AN255">
        <v>318335</v>
      </c>
      <c r="AO255">
        <v>2</v>
      </c>
      <c r="AP255">
        <v>4</v>
      </c>
      <c r="AQ255">
        <v>12667</v>
      </c>
      <c r="AR255" s="70">
        <v>43525</v>
      </c>
    </row>
    <row r="256" spans="30:44" x14ac:dyDescent="0.15">
      <c r="AD256" t="s">
        <v>95</v>
      </c>
      <c r="AE256" t="s">
        <v>96</v>
      </c>
      <c r="AF256" t="s">
        <v>97</v>
      </c>
      <c r="AG256" s="70">
        <v>43445</v>
      </c>
      <c r="AH256">
        <v>2</v>
      </c>
      <c r="AI256">
        <v>24</v>
      </c>
      <c r="AJ256">
        <v>107</v>
      </c>
      <c r="AK256">
        <v>529440</v>
      </c>
      <c r="AL256">
        <v>21</v>
      </c>
      <c r="AM256">
        <v>74</v>
      </c>
      <c r="AN256">
        <v>370435</v>
      </c>
      <c r="AO256">
        <v>4</v>
      </c>
      <c r="AP256">
        <v>33</v>
      </c>
      <c r="AQ256">
        <v>159005</v>
      </c>
      <c r="AR256" s="70">
        <v>43525</v>
      </c>
    </row>
    <row r="257" spans="30:44" x14ac:dyDescent="0.15">
      <c r="AD257" t="s">
        <v>154</v>
      </c>
      <c r="AE257" t="s">
        <v>155</v>
      </c>
      <c r="AF257" t="s">
        <v>156</v>
      </c>
      <c r="AG257" s="70">
        <v>43445</v>
      </c>
      <c r="AH257">
        <v>3</v>
      </c>
      <c r="AI257">
        <v>148</v>
      </c>
      <c r="AJ257">
        <v>384</v>
      </c>
      <c r="AK257">
        <v>1054124</v>
      </c>
      <c r="AL257">
        <v>124</v>
      </c>
      <c r="AM257">
        <v>312</v>
      </c>
      <c r="AN257">
        <v>852944</v>
      </c>
      <c r="AO257">
        <v>26</v>
      </c>
      <c r="AP257">
        <v>72</v>
      </c>
      <c r="AQ257">
        <v>201180</v>
      </c>
      <c r="AR257" s="70">
        <v>43525</v>
      </c>
    </row>
    <row r="258" spans="30:44" x14ac:dyDescent="0.15">
      <c r="AD258" t="s">
        <v>304</v>
      </c>
      <c r="AE258" t="s">
        <v>305</v>
      </c>
      <c r="AF258" t="s">
        <v>156</v>
      </c>
      <c r="AG258" s="70">
        <v>43445</v>
      </c>
      <c r="AH258">
        <v>3</v>
      </c>
      <c r="AI258">
        <v>261</v>
      </c>
      <c r="AJ258">
        <v>563</v>
      </c>
      <c r="AK258">
        <v>1495238</v>
      </c>
      <c r="AL258">
        <v>227</v>
      </c>
      <c r="AM258">
        <v>487</v>
      </c>
      <c r="AN258">
        <v>1284176</v>
      </c>
      <c r="AO258">
        <v>35</v>
      </c>
      <c r="AP258">
        <v>76</v>
      </c>
      <c r="AQ258">
        <v>211062</v>
      </c>
      <c r="AR258" s="70">
        <v>43525</v>
      </c>
    </row>
    <row r="259" spans="30:44" x14ac:dyDescent="0.15">
      <c r="AD259" t="s">
        <v>304</v>
      </c>
      <c r="AE259" t="s">
        <v>306</v>
      </c>
      <c r="AF259" t="s">
        <v>307</v>
      </c>
      <c r="AG259" s="70">
        <v>43445</v>
      </c>
      <c r="AH259">
        <v>3</v>
      </c>
      <c r="AI259">
        <v>63</v>
      </c>
      <c r="AJ259">
        <v>222</v>
      </c>
      <c r="AK259">
        <v>645854</v>
      </c>
      <c r="AL259">
        <v>58</v>
      </c>
      <c r="AM259">
        <v>212</v>
      </c>
      <c r="AN259">
        <v>616746</v>
      </c>
      <c r="AO259">
        <v>5</v>
      </c>
      <c r="AP259">
        <v>10</v>
      </c>
      <c r="AQ259">
        <v>29108</v>
      </c>
      <c r="AR259" s="70">
        <v>43525</v>
      </c>
    </row>
    <row r="260" spans="30:44" x14ac:dyDescent="0.15">
      <c r="AD260" t="s">
        <v>304</v>
      </c>
      <c r="AE260" t="s">
        <v>308</v>
      </c>
      <c r="AF260" t="s">
        <v>307</v>
      </c>
      <c r="AG260" s="70">
        <v>43445</v>
      </c>
      <c r="AH260">
        <v>3</v>
      </c>
      <c r="AI260">
        <v>171</v>
      </c>
      <c r="AJ260">
        <v>483</v>
      </c>
      <c r="AK260">
        <v>1359535</v>
      </c>
      <c r="AL260">
        <v>151</v>
      </c>
      <c r="AM260">
        <v>439</v>
      </c>
      <c r="AN260">
        <v>1237476</v>
      </c>
      <c r="AO260">
        <v>21</v>
      </c>
      <c r="AP260">
        <v>44</v>
      </c>
      <c r="AQ260">
        <v>122059</v>
      </c>
      <c r="AR260" s="70">
        <v>43525</v>
      </c>
    </row>
    <row r="261" spans="30:44" x14ac:dyDescent="0.15">
      <c r="AD261" t="s">
        <v>226</v>
      </c>
      <c r="AE261" t="s">
        <v>227</v>
      </c>
      <c r="AF261" t="s">
        <v>228</v>
      </c>
      <c r="AG261" s="70">
        <v>43445</v>
      </c>
      <c r="AH261">
        <v>3</v>
      </c>
      <c r="AI261">
        <v>6</v>
      </c>
      <c r="AJ261">
        <v>14</v>
      </c>
      <c r="AK261">
        <v>45759</v>
      </c>
      <c r="AL261">
        <v>3</v>
      </c>
      <c r="AM261">
        <v>9</v>
      </c>
      <c r="AN261">
        <v>29634</v>
      </c>
      <c r="AO261">
        <v>3</v>
      </c>
      <c r="AP261">
        <v>5</v>
      </c>
      <c r="AQ261">
        <v>16125</v>
      </c>
      <c r="AR261" s="70">
        <v>43525</v>
      </c>
    </row>
    <row r="262" spans="30:44" x14ac:dyDescent="0.15">
      <c r="AD262" t="s">
        <v>464</v>
      </c>
      <c r="AE262" t="s">
        <v>465</v>
      </c>
      <c r="AF262" t="s">
        <v>466</v>
      </c>
      <c r="AG262" s="70">
        <v>43445</v>
      </c>
      <c r="AH262">
        <v>3</v>
      </c>
      <c r="AI262">
        <v>4</v>
      </c>
      <c r="AJ262">
        <v>8</v>
      </c>
      <c r="AK262">
        <v>24995</v>
      </c>
      <c r="AL262">
        <v>4</v>
      </c>
      <c r="AM262">
        <v>8</v>
      </c>
      <c r="AN262">
        <v>24995</v>
      </c>
      <c r="AO262">
        <v>0</v>
      </c>
      <c r="AP262">
        <v>0</v>
      </c>
      <c r="AQ262">
        <v>0</v>
      </c>
      <c r="AR262" s="70">
        <v>43525</v>
      </c>
    </row>
    <row r="263" spans="30:44" x14ac:dyDescent="0.15">
      <c r="AD263" t="s">
        <v>333</v>
      </c>
      <c r="AE263" t="s">
        <v>334</v>
      </c>
      <c r="AF263" t="s">
        <v>335</v>
      </c>
      <c r="AG263" s="70">
        <v>43445</v>
      </c>
      <c r="AH263">
        <v>3</v>
      </c>
      <c r="AI263">
        <v>8</v>
      </c>
      <c r="AJ263">
        <v>30</v>
      </c>
      <c r="AK263">
        <v>92360</v>
      </c>
      <c r="AL263">
        <v>7</v>
      </c>
      <c r="AM263">
        <v>29</v>
      </c>
      <c r="AN263">
        <v>90510</v>
      </c>
      <c r="AO263">
        <v>1</v>
      </c>
      <c r="AP263">
        <v>1</v>
      </c>
      <c r="AQ263">
        <v>1850</v>
      </c>
      <c r="AR263" s="70">
        <v>43525</v>
      </c>
    </row>
  </sheetData>
  <sortState xmlns:xlrd2="http://schemas.microsoft.com/office/spreadsheetml/2017/richdata2" ref="Q2:AB49">
    <sortCondition ref="R2:R49"/>
  </sortState>
  <mergeCells count="1">
    <mergeCell ref="A2:A3"/>
  </mergeCells>
  <conditionalFormatting sqref="AE1:AE1048576">
    <cfRule type="duplicateValues" dxfId="7" priority="2"/>
  </conditionalFormatting>
  <conditionalFormatting sqref="AT1:AT1048576">
    <cfRule type="duplicateValues" dxfId="6" priority="1"/>
  </conditionalFormatting>
  <dataValidations count="1">
    <dataValidation type="list" allowBlank="1" showInputMessage="1" showErrorMessage="1" sqref="A13:B41 B4:B5" xr:uid="{00000000-0002-0000-0000-000000000000}">
      <formula1>$A$12:$A$102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0"/>
  <sheetViews>
    <sheetView tabSelected="1" topLeftCell="A69" zoomScaleNormal="100" workbookViewId="0">
      <selection activeCell="B29" sqref="B29"/>
    </sheetView>
  </sheetViews>
  <sheetFormatPr baseColWidth="10" defaultColWidth="9.3984375" defaultRowHeight="13" x14ac:dyDescent="0.15"/>
  <cols>
    <col min="1" max="1" width="9.3984375" style="86"/>
    <col min="2" max="2" width="84.3984375" style="86" bestFit="1" customWidth="1"/>
    <col min="3" max="3" width="10.796875" style="87" customWidth="1"/>
    <col min="4" max="4" width="15" style="86" customWidth="1"/>
    <col min="5" max="5" width="11.796875" style="86" customWidth="1"/>
    <col min="6" max="6" width="15.3984375" style="89" customWidth="1"/>
    <col min="7" max="16384" width="9.3984375" style="68"/>
  </cols>
  <sheetData>
    <row r="1" spans="1:6" x14ac:dyDescent="0.15">
      <c r="A1" s="68" t="s">
        <v>1009</v>
      </c>
      <c r="B1" s="68" t="s">
        <v>1010</v>
      </c>
      <c r="C1" s="70" t="s">
        <v>956</v>
      </c>
      <c r="D1" s="68" t="s">
        <v>26</v>
      </c>
      <c r="E1" s="68" t="s">
        <v>22</v>
      </c>
      <c r="F1" s="88" t="s">
        <v>23</v>
      </c>
    </row>
    <row r="2" spans="1:6" x14ac:dyDescent="0.15">
      <c r="A2" s="68" t="s">
        <v>405</v>
      </c>
      <c r="B2" s="68" t="s">
        <v>881</v>
      </c>
      <c r="C2" s="70">
        <v>43445</v>
      </c>
      <c r="D2" s="68" t="s">
        <v>1011</v>
      </c>
      <c r="E2" s="68" t="s">
        <v>1012</v>
      </c>
      <c r="F2" s="88" t="s">
        <v>1012</v>
      </c>
    </row>
    <row r="3" spans="1:6" x14ac:dyDescent="0.15">
      <c r="A3" s="68" t="s">
        <v>239</v>
      </c>
      <c r="B3" s="68" t="s">
        <v>882</v>
      </c>
      <c r="C3" s="70">
        <v>43445</v>
      </c>
      <c r="D3" s="68" t="s">
        <v>1011</v>
      </c>
      <c r="E3" s="68" t="s">
        <v>1012</v>
      </c>
      <c r="F3" s="88" t="s">
        <v>1012</v>
      </c>
    </row>
    <row r="4" spans="1:6" x14ac:dyDescent="0.15">
      <c r="A4" s="68" t="s">
        <v>341</v>
      </c>
      <c r="B4" s="68" t="s">
        <v>343</v>
      </c>
      <c r="C4" s="70">
        <v>43445</v>
      </c>
      <c r="D4" s="68" t="s">
        <v>1011</v>
      </c>
      <c r="E4" s="68" t="s">
        <v>1012</v>
      </c>
      <c r="F4" s="88" t="s">
        <v>1012</v>
      </c>
    </row>
    <row r="5" spans="1:6" x14ac:dyDescent="0.15">
      <c r="A5" s="68" t="s">
        <v>137</v>
      </c>
      <c r="B5" s="68" t="s">
        <v>883</v>
      </c>
      <c r="C5" s="70">
        <v>43445</v>
      </c>
      <c r="D5" s="68" t="s">
        <v>1011</v>
      </c>
      <c r="E5" s="68" t="s">
        <v>1012</v>
      </c>
      <c r="F5" s="88" t="s">
        <v>1012</v>
      </c>
    </row>
    <row r="6" spans="1:6" x14ac:dyDescent="0.15">
      <c r="A6" s="68" t="s">
        <v>388</v>
      </c>
      <c r="B6" s="68" t="s">
        <v>390</v>
      </c>
      <c r="C6" s="70">
        <v>43445</v>
      </c>
      <c r="D6" s="68" t="s">
        <v>1011</v>
      </c>
      <c r="E6" s="68" t="s">
        <v>1012</v>
      </c>
      <c r="F6" s="88" t="s">
        <v>1012</v>
      </c>
    </row>
    <row r="7" spans="1:6" x14ac:dyDescent="0.15">
      <c r="A7" s="68" t="s">
        <v>145</v>
      </c>
      <c r="B7" s="68" t="s">
        <v>885</v>
      </c>
      <c r="C7" s="70">
        <v>43445</v>
      </c>
      <c r="D7" s="68" t="s">
        <v>1011</v>
      </c>
      <c r="E7" s="68" t="s">
        <v>1012</v>
      </c>
      <c r="F7" s="88" t="s">
        <v>1012</v>
      </c>
    </row>
    <row r="8" spans="1:6" x14ac:dyDescent="0.15">
      <c r="A8" s="68" t="s">
        <v>534</v>
      </c>
      <c r="B8" s="68" t="s">
        <v>536</v>
      </c>
      <c r="C8" s="70">
        <v>43445</v>
      </c>
      <c r="D8" s="68" t="s">
        <v>1011</v>
      </c>
      <c r="E8" s="68" t="s">
        <v>1012</v>
      </c>
      <c r="F8" s="88" t="s">
        <v>1012</v>
      </c>
    </row>
    <row r="9" spans="1:6" x14ac:dyDescent="0.15">
      <c r="A9" s="68" t="s">
        <v>458</v>
      </c>
      <c r="B9" s="68" t="s">
        <v>887</v>
      </c>
      <c r="C9" s="70">
        <v>43445</v>
      </c>
      <c r="D9" s="68" t="s">
        <v>1011</v>
      </c>
      <c r="E9" s="68" t="s">
        <v>1012</v>
      </c>
      <c r="F9" s="88" t="s">
        <v>1012</v>
      </c>
    </row>
    <row r="10" spans="1:6" x14ac:dyDescent="0.15">
      <c r="A10" s="68" t="s">
        <v>142</v>
      </c>
      <c r="B10" s="68" t="s">
        <v>210</v>
      </c>
      <c r="C10" s="70">
        <v>43445</v>
      </c>
      <c r="D10" s="68" t="s">
        <v>1011</v>
      </c>
      <c r="E10" s="68" t="s">
        <v>1012</v>
      </c>
      <c r="F10" s="88" t="s">
        <v>1012</v>
      </c>
    </row>
    <row r="11" spans="1:6" x14ac:dyDescent="0.15">
      <c r="A11" s="68" t="s">
        <v>233</v>
      </c>
      <c r="B11" s="68" t="s">
        <v>889</v>
      </c>
      <c r="C11" s="70">
        <v>43445</v>
      </c>
      <c r="D11" s="68" t="s">
        <v>1011</v>
      </c>
      <c r="E11" s="68" t="s">
        <v>1012</v>
      </c>
      <c r="F11" s="88" t="s">
        <v>1012</v>
      </c>
    </row>
    <row r="12" spans="1:6" x14ac:dyDescent="0.15">
      <c r="A12" s="68" t="s">
        <v>223</v>
      </c>
      <c r="B12" s="68" t="s">
        <v>103</v>
      </c>
      <c r="C12" s="70">
        <v>43445</v>
      </c>
      <c r="D12" s="68" t="s">
        <v>1011</v>
      </c>
      <c r="E12" s="68" t="s">
        <v>1012</v>
      </c>
      <c r="F12" s="88" t="s">
        <v>1012</v>
      </c>
    </row>
    <row r="13" spans="1:6" x14ac:dyDescent="0.15">
      <c r="A13" s="68" t="s">
        <v>92</v>
      </c>
      <c r="B13" s="68" t="s">
        <v>890</v>
      </c>
      <c r="C13" s="70">
        <v>43445</v>
      </c>
      <c r="D13" s="68" t="s">
        <v>1011</v>
      </c>
      <c r="E13" s="68" t="s">
        <v>1012</v>
      </c>
      <c r="F13" s="88" t="s">
        <v>1012</v>
      </c>
    </row>
    <row r="14" spans="1:6" x14ac:dyDescent="0.15">
      <c r="A14" s="68" t="s">
        <v>531</v>
      </c>
      <c r="B14" s="68" t="s">
        <v>533</v>
      </c>
      <c r="C14" s="70">
        <v>43445</v>
      </c>
      <c r="D14" s="68" t="s">
        <v>1011</v>
      </c>
      <c r="E14" s="68" t="s">
        <v>1012</v>
      </c>
      <c r="F14" s="88" t="s">
        <v>1012</v>
      </c>
    </row>
    <row r="15" spans="1:6" x14ac:dyDescent="0.15">
      <c r="A15" s="68" t="s">
        <v>260</v>
      </c>
      <c r="B15" s="68" t="s">
        <v>262</v>
      </c>
      <c r="C15" s="70">
        <v>43445</v>
      </c>
      <c r="D15" s="68" t="s">
        <v>1011</v>
      </c>
      <c r="E15" s="68" t="s">
        <v>1012</v>
      </c>
      <c r="F15" s="88" t="s">
        <v>1012</v>
      </c>
    </row>
    <row r="16" spans="1:6" x14ac:dyDescent="0.15">
      <c r="A16" s="68" t="s">
        <v>347</v>
      </c>
      <c r="B16" s="68" t="s">
        <v>349</v>
      </c>
      <c r="C16" s="70">
        <v>43445</v>
      </c>
      <c r="D16" s="68" t="s">
        <v>1011</v>
      </c>
      <c r="E16" s="68" t="s">
        <v>1012</v>
      </c>
      <c r="F16" s="88" t="s">
        <v>1012</v>
      </c>
    </row>
    <row r="17" spans="1:6" x14ac:dyDescent="0.15">
      <c r="A17" s="68" t="s">
        <v>98</v>
      </c>
      <c r="B17" s="68" t="s">
        <v>894</v>
      </c>
      <c r="C17" s="70">
        <v>43445</v>
      </c>
      <c r="D17" s="68" t="s">
        <v>1011</v>
      </c>
      <c r="E17" s="68" t="s">
        <v>1012</v>
      </c>
      <c r="F17" s="88" t="s">
        <v>1012</v>
      </c>
    </row>
    <row r="18" spans="1:6" x14ac:dyDescent="0.15">
      <c r="A18" s="68" t="s">
        <v>596</v>
      </c>
      <c r="B18" s="68" t="s">
        <v>598</v>
      </c>
      <c r="C18" s="70">
        <v>43445</v>
      </c>
      <c r="D18" s="68" t="s">
        <v>1011</v>
      </c>
      <c r="E18" s="68" t="s">
        <v>1012</v>
      </c>
      <c r="F18" s="88" t="s">
        <v>1012</v>
      </c>
    </row>
    <row r="19" spans="1:6" x14ac:dyDescent="0.15">
      <c r="A19" s="68" t="s">
        <v>434</v>
      </c>
      <c r="B19" s="68" t="s">
        <v>895</v>
      </c>
      <c r="C19" s="70">
        <v>43445</v>
      </c>
      <c r="D19" s="68" t="s">
        <v>1011</v>
      </c>
      <c r="E19" s="68" t="s">
        <v>1012</v>
      </c>
      <c r="F19" s="88" t="s">
        <v>1012</v>
      </c>
    </row>
    <row r="20" spans="1:6" x14ac:dyDescent="0.15">
      <c r="A20" s="68" t="s">
        <v>584</v>
      </c>
      <c r="B20" s="68" t="s">
        <v>586</v>
      </c>
      <c r="C20" s="70">
        <v>43445</v>
      </c>
      <c r="D20" s="68" t="s">
        <v>1011</v>
      </c>
      <c r="E20" s="68" t="s">
        <v>1012</v>
      </c>
      <c r="F20" s="88" t="s">
        <v>1012</v>
      </c>
    </row>
    <row r="21" spans="1:6" x14ac:dyDescent="0.15">
      <c r="A21" s="68" t="s">
        <v>522</v>
      </c>
      <c r="B21" s="68" t="s">
        <v>897</v>
      </c>
      <c r="C21" s="70">
        <v>43445</v>
      </c>
      <c r="D21" s="68" t="s">
        <v>1011</v>
      </c>
      <c r="E21" s="68" t="s">
        <v>1012</v>
      </c>
      <c r="F21" s="88" t="s">
        <v>1012</v>
      </c>
    </row>
    <row r="22" spans="1:6" x14ac:dyDescent="0.15">
      <c r="A22" s="68" t="s">
        <v>309</v>
      </c>
      <c r="B22" s="68" t="s">
        <v>311</v>
      </c>
      <c r="C22" s="70">
        <v>43445</v>
      </c>
      <c r="D22" s="68" t="s">
        <v>1011</v>
      </c>
      <c r="E22" s="68" t="s">
        <v>1012</v>
      </c>
      <c r="F22" s="88" t="s">
        <v>1012</v>
      </c>
    </row>
    <row r="23" spans="1:6" x14ac:dyDescent="0.15">
      <c r="A23" s="68" t="s">
        <v>449</v>
      </c>
      <c r="B23" s="68" t="s">
        <v>311</v>
      </c>
      <c r="C23" s="70">
        <v>43445</v>
      </c>
      <c r="D23" s="68" t="s">
        <v>1011</v>
      </c>
      <c r="E23" s="68" t="s">
        <v>1012</v>
      </c>
      <c r="F23" s="88" t="s">
        <v>1012</v>
      </c>
    </row>
    <row r="24" spans="1:6" x14ac:dyDescent="0.15">
      <c r="A24" s="68" t="s">
        <v>452</v>
      </c>
      <c r="B24" s="68" t="s">
        <v>900</v>
      </c>
      <c r="C24" s="70">
        <v>43445</v>
      </c>
      <c r="D24" s="68" t="s">
        <v>1011</v>
      </c>
      <c r="E24" s="68" t="s">
        <v>1012</v>
      </c>
      <c r="F24" s="88" t="s">
        <v>1012</v>
      </c>
    </row>
    <row r="25" spans="1:6" x14ac:dyDescent="0.15">
      <c r="A25" s="68" t="s">
        <v>620</v>
      </c>
      <c r="B25" s="68" t="s">
        <v>622</v>
      </c>
      <c r="C25" s="70">
        <v>43445</v>
      </c>
      <c r="D25" s="68" t="s">
        <v>1011</v>
      </c>
      <c r="E25" s="68" t="s">
        <v>1012</v>
      </c>
      <c r="F25" s="88" t="s">
        <v>1012</v>
      </c>
    </row>
    <row r="26" spans="1:6" x14ac:dyDescent="0.15">
      <c r="A26" s="68" t="s">
        <v>353</v>
      </c>
      <c r="B26" s="68" t="s">
        <v>888</v>
      </c>
      <c r="C26" s="70">
        <v>43445</v>
      </c>
      <c r="D26" s="68" t="s">
        <v>1011</v>
      </c>
      <c r="E26" s="68" t="s">
        <v>1012</v>
      </c>
      <c r="F26" s="88" t="s">
        <v>1012</v>
      </c>
    </row>
    <row r="27" spans="1:6" x14ac:dyDescent="0.15">
      <c r="A27" s="68" t="s">
        <v>494</v>
      </c>
      <c r="B27" s="68" t="s">
        <v>496</v>
      </c>
      <c r="C27" s="70">
        <v>43445</v>
      </c>
      <c r="D27" s="68" t="s">
        <v>1011</v>
      </c>
      <c r="E27" s="68" t="s">
        <v>1012</v>
      </c>
      <c r="F27" s="88" t="s">
        <v>1012</v>
      </c>
    </row>
    <row r="28" spans="1:6" x14ac:dyDescent="0.15">
      <c r="A28" s="68" t="s">
        <v>291</v>
      </c>
      <c r="B28" s="68" t="s">
        <v>293</v>
      </c>
      <c r="C28" s="70">
        <v>43445</v>
      </c>
      <c r="D28" s="68" t="s">
        <v>1011</v>
      </c>
      <c r="E28" s="68" t="s">
        <v>1012</v>
      </c>
      <c r="F28" s="88" t="s">
        <v>1012</v>
      </c>
    </row>
    <row r="29" spans="1:6" x14ac:dyDescent="0.15">
      <c r="A29" s="68" t="s">
        <v>185</v>
      </c>
      <c r="B29" s="68" t="s">
        <v>187</v>
      </c>
      <c r="C29" s="70">
        <v>43445</v>
      </c>
      <c r="D29" s="68" t="s">
        <v>1011</v>
      </c>
      <c r="E29" s="68" t="s">
        <v>1012</v>
      </c>
      <c r="F29" s="88" t="s">
        <v>1012</v>
      </c>
    </row>
    <row r="30" spans="1:6" x14ac:dyDescent="0.15">
      <c r="A30" s="68" t="s">
        <v>188</v>
      </c>
      <c r="B30" s="68" t="s">
        <v>190</v>
      </c>
      <c r="C30" s="70">
        <v>43445</v>
      </c>
      <c r="D30" s="68" t="s">
        <v>1011</v>
      </c>
      <c r="E30" s="68" t="s">
        <v>1012</v>
      </c>
      <c r="F30" s="88" t="s">
        <v>1012</v>
      </c>
    </row>
    <row r="31" spans="1:6" x14ac:dyDescent="0.15">
      <c r="A31" s="68" t="s">
        <v>551</v>
      </c>
      <c r="B31" s="68" t="s">
        <v>553</v>
      </c>
      <c r="C31" s="70">
        <v>43445</v>
      </c>
      <c r="D31" s="68" t="s">
        <v>1011</v>
      </c>
      <c r="E31" s="68" t="s">
        <v>1012</v>
      </c>
      <c r="F31" s="88" t="s">
        <v>1012</v>
      </c>
    </row>
    <row r="32" spans="1:6" x14ac:dyDescent="0.15">
      <c r="A32" s="68" t="s">
        <v>414</v>
      </c>
      <c r="B32" s="68" t="s">
        <v>416</v>
      </c>
      <c r="C32" s="70">
        <v>43445</v>
      </c>
      <c r="D32" s="68" t="s">
        <v>1011</v>
      </c>
      <c r="E32" s="68" t="s">
        <v>1012</v>
      </c>
      <c r="F32" s="88" t="s">
        <v>1012</v>
      </c>
    </row>
    <row r="33" spans="1:6" x14ac:dyDescent="0.15">
      <c r="A33" s="68" t="s">
        <v>525</v>
      </c>
      <c r="B33" s="68" t="s">
        <v>896</v>
      </c>
      <c r="C33" s="70">
        <v>43445</v>
      </c>
      <c r="D33" s="68" t="s">
        <v>1011</v>
      </c>
      <c r="E33" s="68" t="s">
        <v>1012</v>
      </c>
      <c r="F33" s="88" t="s">
        <v>1012</v>
      </c>
    </row>
    <row r="34" spans="1:6" x14ac:dyDescent="0.15">
      <c r="A34" s="68" t="s">
        <v>284</v>
      </c>
      <c r="B34" s="68" t="s">
        <v>899</v>
      </c>
      <c r="C34" s="70">
        <v>43445</v>
      </c>
      <c r="D34" s="68" t="s">
        <v>1011</v>
      </c>
      <c r="E34" s="68" t="s">
        <v>1012</v>
      </c>
      <c r="F34" s="88" t="s">
        <v>1012</v>
      </c>
    </row>
    <row r="35" spans="1:6" x14ac:dyDescent="0.15">
      <c r="A35" s="68" t="s">
        <v>431</v>
      </c>
      <c r="B35" s="68" t="s">
        <v>433</v>
      </c>
      <c r="C35" s="70">
        <v>43445</v>
      </c>
      <c r="D35" s="68" t="s">
        <v>1011</v>
      </c>
      <c r="E35" s="68" t="s">
        <v>1012</v>
      </c>
      <c r="F35" s="88" t="s">
        <v>1012</v>
      </c>
    </row>
    <row r="36" spans="1:6" x14ac:dyDescent="0.15">
      <c r="A36" s="68" t="s">
        <v>560</v>
      </c>
      <c r="B36" s="68" t="s">
        <v>562</v>
      </c>
      <c r="C36" s="70">
        <v>43445</v>
      </c>
      <c r="D36" s="68" t="s">
        <v>1011</v>
      </c>
      <c r="E36" s="68" t="s">
        <v>1012</v>
      </c>
      <c r="F36" s="88" t="s">
        <v>1012</v>
      </c>
    </row>
    <row r="37" spans="1:6" x14ac:dyDescent="0.15">
      <c r="A37" s="68" t="s">
        <v>590</v>
      </c>
      <c r="B37" s="68" t="s">
        <v>592</v>
      </c>
      <c r="C37" s="70">
        <v>43445</v>
      </c>
      <c r="D37" s="68" t="s">
        <v>1011</v>
      </c>
      <c r="E37" s="68" t="s">
        <v>1012</v>
      </c>
      <c r="F37" s="88" t="s">
        <v>1012</v>
      </c>
    </row>
    <row r="38" spans="1:6" x14ac:dyDescent="0.15">
      <c r="A38" s="68" t="s">
        <v>208</v>
      </c>
      <c r="B38" s="68" t="s">
        <v>210</v>
      </c>
      <c r="C38" s="70">
        <v>43445</v>
      </c>
      <c r="D38" s="68" t="s">
        <v>1011</v>
      </c>
      <c r="E38" s="68" t="s">
        <v>1012</v>
      </c>
      <c r="F38" s="88" t="s">
        <v>1012</v>
      </c>
    </row>
    <row r="39" spans="1:6" x14ac:dyDescent="0.15">
      <c r="A39" s="68" t="s">
        <v>626</v>
      </c>
      <c r="B39" s="68" t="s">
        <v>628</v>
      </c>
      <c r="C39" s="70">
        <v>43445</v>
      </c>
      <c r="D39" s="68" t="s">
        <v>1011</v>
      </c>
      <c r="E39" s="68" t="s">
        <v>1012</v>
      </c>
      <c r="F39" s="88" t="s">
        <v>1012</v>
      </c>
    </row>
    <row r="40" spans="1:6" x14ac:dyDescent="0.15">
      <c r="A40" s="68" t="s">
        <v>287</v>
      </c>
      <c r="B40" s="68" t="s">
        <v>103</v>
      </c>
      <c r="C40" s="70">
        <v>43445</v>
      </c>
      <c r="D40" s="68" t="s">
        <v>1011</v>
      </c>
      <c r="E40" s="68" t="s">
        <v>1012</v>
      </c>
      <c r="F40" s="88" t="s">
        <v>1012</v>
      </c>
    </row>
    <row r="41" spans="1:6" x14ac:dyDescent="0.15">
      <c r="A41" s="68" t="s">
        <v>401</v>
      </c>
      <c r="B41" s="68" t="s">
        <v>103</v>
      </c>
      <c r="C41" s="70">
        <v>43445</v>
      </c>
      <c r="D41" s="68" t="s">
        <v>1011</v>
      </c>
      <c r="E41" s="68" t="s">
        <v>1012</v>
      </c>
      <c r="F41" s="88" t="s">
        <v>1012</v>
      </c>
    </row>
    <row r="42" spans="1:6" x14ac:dyDescent="0.15">
      <c r="A42" s="68" t="s">
        <v>320</v>
      </c>
      <c r="B42" s="68" t="s">
        <v>126</v>
      </c>
      <c r="C42" s="70">
        <v>43445</v>
      </c>
      <c r="D42" s="68" t="s">
        <v>1011</v>
      </c>
      <c r="E42" s="68" t="s">
        <v>1012</v>
      </c>
      <c r="F42" s="88" t="s">
        <v>1012</v>
      </c>
    </row>
    <row r="43" spans="1:6" x14ac:dyDescent="0.15">
      <c r="A43" s="68" t="s">
        <v>134</v>
      </c>
      <c r="B43" s="68" t="s">
        <v>136</v>
      </c>
      <c r="C43" s="70">
        <v>43445</v>
      </c>
      <c r="D43" s="68" t="s">
        <v>1011</v>
      </c>
      <c r="E43" s="68" t="s">
        <v>1012</v>
      </c>
      <c r="F43" s="88" t="s">
        <v>1012</v>
      </c>
    </row>
    <row r="44" spans="1:6" x14ac:dyDescent="0.15">
      <c r="A44" s="68" t="s">
        <v>217</v>
      </c>
      <c r="B44" s="68" t="s">
        <v>219</v>
      </c>
      <c r="C44" s="70">
        <v>43445</v>
      </c>
      <c r="D44" s="68" t="s">
        <v>1011</v>
      </c>
      <c r="E44" s="68" t="s">
        <v>1012</v>
      </c>
      <c r="F44" s="88" t="s">
        <v>1012</v>
      </c>
    </row>
    <row r="45" spans="1:6" x14ac:dyDescent="0.15">
      <c r="A45" s="68" t="s">
        <v>599</v>
      </c>
      <c r="B45" s="68" t="s">
        <v>601</v>
      </c>
      <c r="C45" s="70">
        <v>43445</v>
      </c>
      <c r="D45" s="68" t="s">
        <v>1011</v>
      </c>
      <c r="E45" s="68" t="s">
        <v>1012</v>
      </c>
      <c r="F45" s="88" t="s">
        <v>1012</v>
      </c>
    </row>
    <row r="46" spans="1:6" x14ac:dyDescent="0.15">
      <c r="A46" s="68" t="s">
        <v>614</v>
      </c>
      <c r="B46" s="68" t="s">
        <v>616</v>
      </c>
      <c r="C46" s="70">
        <v>43445</v>
      </c>
      <c r="D46" s="68" t="s">
        <v>1011</v>
      </c>
      <c r="E46" s="68" t="s">
        <v>1012</v>
      </c>
      <c r="F46" s="88" t="s">
        <v>1012</v>
      </c>
    </row>
    <row r="47" spans="1:6" x14ac:dyDescent="0.15">
      <c r="A47" s="68" t="s">
        <v>151</v>
      </c>
      <c r="B47" s="68" t="s">
        <v>153</v>
      </c>
      <c r="C47" s="70">
        <v>43445</v>
      </c>
      <c r="D47" s="68" t="s">
        <v>1011</v>
      </c>
      <c r="E47" s="68" t="s">
        <v>1012</v>
      </c>
      <c r="F47" s="88" t="s">
        <v>1012</v>
      </c>
    </row>
    <row r="48" spans="1:6" x14ac:dyDescent="0.15">
      <c r="A48" s="68" t="s">
        <v>301</v>
      </c>
      <c r="B48" s="68" t="s">
        <v>892</v>
      </c>
      <c r="C48" s="70">
        <v>43445</v>
      </c>
      <c r="D48" s="68" t="s">
        <v>1011</v>
      </c>
      <c r="E48" s="68" t="s">
        <v>1012</v>
      </c>
      <c r="F48" s="88" t="s">
        <v>1012</v>
      </c>
    </row>
    <row r="49" spans="1:6" x14ac:dyDescent="0.15">
      <c r="A49" s="68" t="s">
        <v>623</v>
      </c>
      <c r="B49" s="68" t="s">
        <v>625</v>
      </c>
      <c r="C49" s="70">
        <v>43445</v>
      </c>
      <c r="D49" s="68" t="s">
        <v>1011</v>
      </c>
      <c r="E49" s="68" t="s">
        <v>1012</v>
      </c>
      <c r="F49" s="88" t="s">
        <v>1012</v>
      </c>
    </row>
    <row r="50" spans="1:6" x14ac:dyDescent="0.15">
      <c r="A50" s="68" t="s">
        <v>140</v>
      </c>
      <c r="B50" s="68" t="s">
        <v>136</v>
      </c>
      <c r="C50" s="70">
        <v>43445</v>
      </c>
      <c r="D50" s="68" t="s">
        <v>1011</v>
      </c>
      <c r="E50" s="68" t="s">
        <v>1012</v>
      </c>
      <c r="F50" s="88" t="s">
        <v>1012</v>
      </c>
    </row>
    <row r="51" spans="1:6" x14ac:dyDescent="0.15">
      <c r="A51" s="68" t="s">
        <v>587</v>
      </c>
      <c r="B51" s="68" t="s">
        <v>589</v>
      </c>
      <c r="C51" s="70">
        <v>43445</v>
      </c>
      <c r="D51" s="68" t="s">
        <v>1011</v>
      </c>
      <c r="E51" s="68" t="s">
        <v>1012</v>
      </c>
      <c r="F51" s="88" t="s">
        <v>1012</v>
      </c>
    </row>
    <row r="52" spans="1:6" x14ac:dyDescent="0.15">
      <c r="A52" s="68" t="s">
        <v>464</v>
      </c>
      <c r="B52" s="68" t="s">
        <v>466</v>
      </c>
      <c r="C52" s="70">
        <v>43445</v>
      </c>
      <c r="D52" s="68" t="s">
        <v>1011</v>
      </c>
      <c r="E52" s="68" t="s">
        <v>1012</v>
      </c>
      <c r="F52" s="88" t="s">
        <v>1012</v>
      </c>
    </row>
    <row r="53" spans="1:6" x14ac:dyDescent="0.15">
      <c r="A53" s="68" t="s">
        <v>519</v>
      </c>
      <c r="B53" s="68" t="s">
        <v>521</v>
      </c>
      <c r="C53" s="70">
        <v>43445</v>
      </c>
      <c r="D53" s="68" t="s">
        <v>1011</v>
      </c>
      <c r="E53" s="68" t="s">
        <v>1012</v>
      </c>
      <c r="F53" s="88" t="s">
        <v>1012</v>
      </c>
    </row>
    <row r="54" spans="1:6" x14ac:dyDescent="0.15">
      <c r="A54" s="68" t="s">
        <v>569</v>
      </c>
      <c r="B54" s="68" t="s">
        <v>891</v>
      </c>
      <c r="C54" s="70">
        <v>43445</v>
      </c>
      <c r="D54" s="68" t="s">
        <v>1011</v>
      </c>
      <c r="E54" s="68" t="s">
        <v>1012</v>
      </c>
      <c r="F54" s="88" t="s">
        <v>1012</v>
      </c>
    </row>
    <row r="55" spans="1:6" x14ac:dyDescent="0.15">
      <c r="A55" s="68" t="s">
        <v>344</v>
      </c>
      <c r="B55" s="68" t="s">
        <v>346</v>
      </c>
      <c r="C55" s="70">
        <v>43445</v>
      </c>
      <c r="D55" s="68" t="s">
        <v>1011</v>
      </c>
      <c r="E55" s="68" t="s">
        <v>1012</v>
      </c>
      <c r="F55" s="88" t="s">
        <v>1012</v>
      </c>
    </row>
    <row r="56" spans="1:6" x14ac:dyDescent="0.15">
      <c r="A56" s="68" t="s">
        <v>324</v>
      </c>
      <c r="B56" s="68" t="s">
        <v>311</v>
      </c>
      <c r="C56" s="70">
        <v>43445</v>
      </c>
      <c r="D56" s="68" t="s">
        <v>1011</v>
      </c>
      <c r="E56" s="68" t="s">
        <v>1012</v>
      </c>
      <c r="F56" s="88" t="s">
        <v>1012</v>
      </c>
    </row>
    <row r="57" spans="1:6" x14ac:dyDescent="0.15">
      <c r="A57" s="68" t="s">
        <v>528</v>
      </c>
      <c r="B57" s="68" t="s">
        <v>530</v>
      </c>
      <c r="C57" s="70">
        <v>43445</v>
      </c>
      <c r="D57" s="68" t="s">
        <v>1011</v>
      </c>
      <c r="E57" s="68" t="s">
        <v>1012</v>
      </c>
      <c r="F57" s="88" t="s">
        <v>1012</v>
      </c>
    </row>
    <row r="58" spans="1:6" x14ac:dyDescent="0.15">
      <c r="A58" s="68" t="s">
        <v>312</v>
      </c>
      <c r="B58" s="68" t="s">
        <v>210</v>
      </c>
      <c r="C58" s="70">
        <v>43445</v>
      </c>
      <c r="D58" s="68" t="s">
        <v>1011</v>
      </c>
      <c r="E58" s="68" t="s">
        <v>1012</v>
      </c>
      <c r="F58" s="88" t="s">
        <v>1012</v>
      </c>
    </row>
    <row r="59" spans="1:6" x14ac:dyDescent="0.15">
      <c r="A59" s="68" t="s">
        <v>411</v>
      </c>
      <c r="B59" s="68" t="s">
        <v>413</v>
      </c>
      <c r="C59" s="70">
        <v>43445</v>
      </c>
      <c r="D59" s="68" t="s">
        <v>1011</v>
      </c>
      <c r="E59" s="68" t="s">
        <v>1012</v>
      </c>
      <c r="F59" s="88" t="s">
        <v>1012</v>
      </c>
    </row>
    <row r="60" spans="1:6" x14ac:dyDescent="0.15">
      <c r="A60" s="68" t="s">
        <v>356</v>
      </c>
      <c r="B60" s="68" t="s">
        <v>358</v>
      </c>
      <c r="C60" s="70">
        <v>43445</v>
      </c>
      <c r="D60" s="68" t="s">
        <v>1011</v>
      </c>
      <c r="E60" s="68" t="s">
        <v>1012</v>
      </c>
      <c r="F60" s="88" t="s">
        <v>1012</v>
      </c>
    </row>
    <row r="61" spans="1:6" x14ac:dyDescent="0.15">
      <c r="A61" s="68" t="s">
        <v>396</v>
      </c>
      <c r="B61" s="68" t="s">
        <v>398</v>
      </c>
      <c r="C61" s="70">
        <v>43445</v>
      </c>
      <c r="D61" s="68" t="s">
        <v>1011</v>
      </c>
      <c r="E61" s="68" t="s">
        <v>1012</v>
      </c>
      <c r="F61" s="88" t="s">
        <v>1012</v>
      </c>
    </row>
    <row r="62" spans="1:6" x14ac:dyDescent="0.15">
      <c r="A62" s="68" t="s">
        <v>263</v>
      </c>
      <c r="B62" s="68" t="s">
        <v>265</v>
      </c>
      <c r="C62" s="70">
        <v>43445</v>
      </c>
      <c r="D62" s="68" t="s">
        <v>1011</v>
      </c>
      <c r="E62" s="68" t="s">
        <v>1012</v>
      </c>
      <c r="F62" s="88" t="s">
        <v>1012</v>
      </c>
    </row>
    <row r="63" spans="1:6" x14ac:dyDescent="0.15">
      <c r="A63" s="68" t="s">
        <v>226</v>
      </c>
      <c r="B63" s="68" t="s">
        <v>156</v>
      </c>
      <c r="C63" s="70">
        <v>43445</v>
      </c>
      <c r="D63" s="68" t="s">
        <v>1011</v>
      </c>
      <c r="E63" s="68" t="s">
        <v>1012</v>
      </c>
      <c r="F63" s="88" t="s">
        <v>1012</v>
      </c>
    </row>
    <row r="64" spans="1:6" x14ac:dyDescent="0.15">
      <c r="A64" s="68" t="s">
        <v>148</v>
      </c>
      <c r="B64" s="68" t="s">
        <v>150</v>
      </c>
      <c r="C64" s="70">
        <v>43445</v>
      </c>
      <c r="D64" s="68" t="s">
        <v>1011</v>
      </c>
      <c r="E64" s="68" t="s">
        <v>1012</v>
      </c>
      <c r="F64" s="88" t="s">
        <v>1012</v>
      </c>
    </row>
    <row r="65" spans="1:6" x14ac:dyDescent="0.15">
      <c r="A65" s="68" t="s">
        <v>632</v>
      </c>
      <c r="B65" s="68" t="s">
        <v>634</v>
      </c>
      <c r="C65" s="70">
        <v>43445</v>
      </c>
      <c r="D65" s="68" t="s">
        <v>1011</v>
      </c>
      <c r="E65" s="68" t="s">
        <v>1012</v>
      </c>
      <c r="F65" s="88" t="s">
        <v>1012</v>
      </c>
    </row>
    <row r="66" spans="1:6" x14ac:dyDescent="0.15">
      <c r="A66" s="68" t="s">
        <v>629</v>
      </c>
      <c r="B66" s="68" t="s">
        <v>631</v>
      </c>
      <c r="C66" s="70">
        <v>43445</v>
      </c>
      <c r="D66" s="68" t="s">
        <v>1011</v>
      </c>
      <c r="E66" s="68" t="s">
        <v>1012</v>
      </c>
      <c r="F66" s="88" t="s">
        <v>1012</v>
      </c>
    </row>
    <row r="67" spans="1:6" x14ac:dyDescent="0.15">
      <c r="A67" s="68" t="s">
        <v>455</v>
      </c>
      <c r="B67" s="68" t="s">
        <v>457</v>
      </c>
      <c r="C67" s="70">
        <v>43445</v>
      </c>
      <c r="D67" s="68" t="s">
        <v>1011</v>
      </c>
      <c r="E67" s="68" t="s">
        <v>1012</v>
      </c>
      <c r="F67" s="88" t="s">
        <v>1012</v>
      </c>
    </row>
    <row r="68" spans="1:6" x14ac:dyDescent="0.15">
      <c r="A68" s="68" t="s">
        <v>557</v>
      </c>
      <c r="B68" s="68" t="s">
        <v>559</v>
      </c>
      <c r="C68" s="70">
        <v>43445</v>
      </c>
      <c r="D68" s="68" t="s">
        <v>1011</v>
      </c>
      <c r="E68" s="68" t="s">
        <v>1012</v>
      </c>
      <c r="F68" s="88" t="s">
        <v>1012</v>
      </c>
    </row>
    <row r="69" spans="1:6" x14ac:dyDescent="0.15">
      <c r="A69" s="68" t="s">
        <v>425</v>
      </c>
      <c r="B69" s="68" t="s">
        <v>427</v>
      </c>
      <c r="C69" s="70">
        <v>43445</v>
      </c>
      <c r="D69" s="68" t="s">
        <v>1011</v>
      </c>
      <c r="E69" s="68" t="s">
        <v>1012</v>
      </c>
      <c r="F69" s="88" t="s">
        <v>1012</v>
      </c>
    </row>
    <row r="70" spans="1:6" x14ac:dyDescent="0.15">
      <c r="A70" s="68" t="s">
        <v>333</v>
      </c>
      <c r="B70" s="68" t="s">
        <v>335</v>
      </c>
      <c r="C70" s="70">
        <v>43445</v>
      </c>
      <c r="D70" s="68" t="s">
        <v>1011</v>
      </c>
      <c r="E70" s="68" t="s">
        <v>1012</v>
      </c>
      <c r="F70" s="88" t="s">
        <v>1012</v>
      </c>
    </row>
    <row r="71" spans="1:6" x14ac:dyDescent="0.15">
      <c r="A71" s="68" t="s">
        <v>281</v>
      </c>
      <c r="B71" s="68" t="s">
        <v>126</v>
      </c>
      <c r="C71" s="70">
        <v>43445</v>
      </c>
      <c r="D71" s="68" t="s">
        <v>1011</v>
      </c>
      <c r="E71" s="68" t="s">
        <v>1012</v>
      </c>
      <c r="F71" s="88" t="s">
        <v>1012</v>
      </c>
    </row>
    <row r="72" spans="1:6" x14ac:dyDescent="0.15">
      <c r="A72" s="68" t="s">
        <v>428</v>
      </c>
      <c r="B72" s="68" t="s">
        <v>430</v>
      </c>
      <c r="C72" s="70">
        <v>43445</v>
      </c>
      <c r="D72" s="68" t="s">
        <v>1011</v>
      </c>
      <c r="E72" s="68" t="s">
        <v>1012</v>
      </c>
      <c r="F72" s="88" t="s">
        <v>1012</v>
      </c>
    </row>
    <row r="73" spans="1:6" x14ac:dyDescent="0.15">
      <c r="A73" s="68" t="s">
        <v>508</v>
      </c>
      <c r="B73" s="68" t="s">
        <v>510</v>
      </c>
      <c r="C73" s="70">
        <v>43445</v>
      </c>
      <c r="D73" s="68" t="s">
        <v>1011</v>
      </c>
      <c r="E73" s="68" t="s">
        <v>1012</v>
      </c>
      <c r="F73" s="88" t="s">
        <v>1012</v>
      </c>
    </row>
    <row r="74" spans="1:6" x14ac:dyDescent="0.15">
      <c r="A74" s="68" t="s">
        <v>548</v>
      </c>
      <c r="B74" s="68" t="s">
        <v>550</v>
      </c>
      <c r="C74" s="70">
        <v>43445</v>
      </c>
      <c r="D74" s="68">
        <v>10</v>
      </c>
      <c r="E74" s="68">
        <v>30</v>
      </c>
      <c r="F74" s="88">
        <v>98923</v>
      </c>
    </row>
    <row r="75" spans="1:6" x14ac:dyDescent="0.15">
      <c r="A75" s="68" t="s">
        <v>497</v>
      </c>
      <c r="B75" s="68" t="s">
        <v>499</v>
      </c>
      <c r="C75" s="70">
        <v>43445</v>
      </c>
      <c r="D75" s="68">
        <v>10</v>
      </c>
      <c r="E75" s="68">
        <v>19</v>
      </c>
      <c r="F75" s="88">
        <v>76237</v>
      </c>
    </row>
    <row r="76" spans="1:6" x14ac:dyDescent="0.15">
      <c r="A76" s="68" t="s">
        <v>236</v>
      </c>
      <c r="B76" s="68" t="s">
        <v>884</v>
      </c>
      <c r="C76" s="70">
        <v>43445</v>
      </c>
      <c r="D76" s="68">
        <v>11</v>
      </c>
      <c r="E76" s="68">
        <v>40</v>
      </c>
      <c r="F76" s="88">
        <v>100504</v>
      </c>
    </row>
    <row r="77" spans="1:6" x14ac:dyDescent="0.15">
      <c r="A77" s="68" t="s">
        <v>385</v>
      </c>
      <c r="B77" s="68" t="s">
        <v>387</v>
      </c>
      <c r="C77" s="70">
        <v>43445</v>
      </c>
      <c r="D77" s="68">
        <v>11</v>
      </c>
      <c r="E77" s="68">
        <v>19</v>
      </c>
      <c r="F77" s="88">
        <v>68084</v>
      </c>
    </row>
    <row r="78" spans="1:6" x14ac:dyDescent="0.15">
      <c r="A78" s="68" t="s">
        <v>593</v>
      </c>
      <c r="B78" s="68" t="s">
        <v>595</v>
      </c>
      <c r="C78" s="70">
        <v>43445</v>
      </c>
      <c r="D78" s="68">
        <v>11</v>
      </c>
      <c r="E78" s="68">
        <v>25</v>
      </c>
      <c r="F78" s="88">
        <v>61001</v>
      </c>
    </row>
    <row r="79" spans="1:6" x14ac:dyDescent="0.15">
      <c r="A79" s="68" t="s">
        <v>108</v>
      </c>
      <c r="B79" s="68" t="s">
        <v>110</v>
      </c>
      <c r="C79" s="70">
        <v>43445</v>
      </c>
      <c r="D79" s="68">
        <v>11</v>
      </c>
      <c r="E79" s="68">
        <v>47</v>
      </c>
      <c r="F79" s="88">
        <v>170810</v>
      </c>
    </row>
    <row r="80" spans="1:6" x14ac:dyDescent="0.15">
      <c r="A80" s="68" t="s">
        <v>229</v>
      </c>
      <c r="B80" s="68" t="s">
        <v>210</v>
      </c>
      <c r="C80" s="70">
        <v>43445</v>
      </c>
      <c r="D80" s="68">
        <v>12</v>
      </c>
      <c r="E80" s="68">
        <v>66</v>
      </c>
      <c r="F80" s="88">
        <v>242477</v>
      </c>
    </row>
    <row r="81" spans="1:6" x14ac:dyDescent="0.15">
      <c r="A81" s="68" t="s">
        <v>382</v>
      </c>
      <c r="B81" s="68" t="s">
        <v>384</v>
      </c>
      <c r="C81" s="70">
        <v>43445</v>
      </c>
      <c r="D81" s="68">
        <v>12</v>
      </c>
      <c r="E81" s="68">
        <v>33</v>
      </c>
      <c r="F81" s="88">
        <v>115012</v>
      </c>
    </row>
    <row r="82" spans="1:6" x14ac:dyDescent="0.15">
      <c r="A82" s="68" t="s">
        <v>545</v>
      </c>
      <c r="B82" s="68" t="s">
        <v>547</v>
      </c>
      <c r="C82" s="70">
        <v>43445</v>
      </c>
      <c r="D82" s="68">
        <v>12</v>
      </c>
      <c r="E82" s="68">
        <v>22</v>
      </c>
      <c r="F82" s="88">
        <v>78075</v>
      </c>
    </row>
    <row r="83" spans="1:6" x14ac:dyDescent="0.15">
      <c r="A83" s="68" t="s">
        <v>75</v>
      </c>
      <c r="B83" s="68" t="s">
        <v>901</v>
      </c>
      <c r="C83" s="70">
        <v>43445</v>
      </c>
      <c r="D83" s="68">
        <v>12</v>
      </c>
      <c r="E83" s="68">
        <v>41</v>
      </c>
      <c r="F83" s="88">
        <v>179183</v>
      </c>
    </row>
    <row r="84" spans="1:6" x14ac:dyDescent="0.15">
      <c r="A84" s="68" t="s">
        <v>488</v>
      </c>
      <c r="B84" s="68" t="s">
        <v>490</v>
      </c>
      <c r="C84" s="70">
        <v>43445</v>
      </c>
      <c r="D84" s="68">
        <v>13</v>
      </c>
      <c r="E84" s="68">
        <v>31</v>
      </c>
      <c r="F84" s="88">
        <v>79407</v>
      </c>
    </row>
    <row r="85" spans="1:6" x14ac:dyDescent="0.15">
      <c r="A85" s="68" t="s">
        <v>250</v>
      </c>
      <c r="B85" s="68" t="s">
        <v>126</v>
      </c>
      <c r="C85" s="70">
        <v>43445</v>
      </c>
      <c r="D85" s="68">
        <v>13</v>
      </c>
      <c r="E85" s="68">
        <v>31</v>
      </c>
      <c r="F85" s="88">
        <v>90722</v>
      </c>
    </row>
    <row r="86" spans="1:6" x14ac:dyDescent="0.15">
      <c r="A86" s="68" t="s">
        <v>336</v>
      </c>
      <c r="B86" s="68" t="s">
        <v>338</v>
      </c>
      <c r="C86" s="70">
        <v>43445</v>
      </c>
      <c r="D86" s="68">
        <v>13</v>
      </c>
      <c r="E86" s="68">
        <v>89</v>
      </c>
      <c r="F86" s="88">
        <v>363045</v>
      </c>
    </row>
    <row r="87" spans="1:6" x14ac:dyDescent="0.15">
      <c r="A87" s="68" t="s">
        <v>289</v>
      </c>
      <c r="B87" s="68" t="s">
        <v>193</v>
      </c>
      <c r="C87" s="70">
        <v>43445</v>
      </c>
      <c r="D87" s="68">
        <v>14</v>
      </c>
      <c r="E87" s="68">
        <v>27</v>
      </c>
      <c r="F87" s="88">
        <v>90437</v>
      </c>
    </row>
    <row r="88" spans="1:6" x14ac:dyDescent="0.15">
      <c r="A88" s="68" t="s">
        <v>611</v>
      </c>
      <c r="B88" s="68" t="s">
        <v>613</v>
      </c>
      <c r="C88" s="70">
        <v>43445</v>
      </c>
      <c r="D88" s="68">
        <v>14</v>
      </c>
      <c r="E88" s="68">
        <v>44</v>
      </c>
      <c r="F88" s="88">
        <v>160583</v>
      </c>
    </row>
    <row r="89" spans="1:6" x14ac:dyDescent="0.15">
      <c r="A89" s="68" t="s">
        <v>191</v>
      </c>
      <c r="B89" s="68" t="s">
        <v>193</v>
      </c>
      <c r="C89" s="70">
        <v>43445</v>
      </c>
      <c r="D89" s="68">
        <v>15</v>
      </c>
      <c r="E89" s="68">
        <v>56</v>
      </c>
      <c r="F89" s="88">
        <v>147431</v>
      </c>
    </row>
    <row r="90" spans="1:6" x14ac:dyDescent="0.15">
      <c r="A90" s="68" t="s">
        <v>205</v>
      </c>
      <c r="B90" s="68" t="s">
        <v>319</v>
      </c>
      <c r="C90" s="70">
        <v>43445</v>
      </c>
      <c r="D90" s="68">
        <v>15</v>
      </c>
      <c r="E90" s="68">
        <v>32</v>
      </c>
      <c r="F90" s="88">
        <v>97118</v>
      </c>
    </row>
    <row r="91" spans="1:6" x14ac:dyDescent="0.15">
      <c r="A91" s="68" t="s">
        <v>257</v>
      </c>
      <c r="B91" s="68" t="s">
        <v>259</v>
      </c>
      <c r="C91" s="70">
        <v>43445</v>
      </c>
      <c r="D91" s="68">
        <v>15</v>
      </c>
      <c r="E91" s="68">
        <v>36</v>
      </c>
      <c r="F91" s="88">
        <v>109523</v>
      </c>
    </row>
    <row r="92" spans="1:6" x14ac:dyDescent="0.15">
      <c r="A92" s="68" t="s">
        <v>617</v>
      </c>
      <c r="B92" s="68" t="s">
        <v>619</v>
      </c>
      <c r="C92" s="70">
        <v>43445</v>
      </c>
      <c r="D92" s="68">
        <v>16</v>
      </c>
      <c r="E92" s="68">
        <v>44</v>
      </c>
      <c r="F92" s="88">
        <v>147174</v>
      </c>
    </row>
    <row r="93" spans="1:6" x14ac:dyDescent="0.15">
      <c r="A93" s="68" t="s">
        <v>608</v>
      </c>
      <c r="B93" s="68" t="s">
        <v>610</v>
      </c>
      <c r="C93" s="70">
        <v>43445</v>
      </c>
      <c r="D93" s="68">
        <v>18</v>
      </c>
      <c r="E93" s="68">
        <v>33</v>
      </c>
      <c r="F93" s="88">
        <v>101750</v>
      </c>
    </row>
    <row r="94" spans="1:6" x14ac:dyDescent="0.15">
      <c r="A94" s="68" t="s">
        <v>275</v>
      </c>
      <c r="B94" s="68" t="s">
        <v>193</v>
      </c>
      <c r="C94" s="70">
        <v>43445</v>
      </c>
      <c r="D94" s="68">
        <v>18</v>
      </c>
      <c r="E94" s="68">
        <v>35</v>
      </c>
      <c r="F94" s="88">
        <v>97453</v>
      </c>
    </row>
    <row r="95" spans="1:6" x14ac:dyDescent="0.15">
      <c r="A95" s="68" t="s">
        <v>516</v>
      </c>
      <c r="B95" s="68" t="s">
        <v>518</v>
      </c>
      <c r="C95" s="70">
        <v>43445</v>
      </c>
      <c r="D95" s="68">
        <v>18</v>
      </c>
      <c r="E95" s="68">
        <v>55</v>
      </c>
      <c r="F95" s="88">
        <v>219734</v>
      </c>
    </row>
    <row r="96" spans="1:6" x14ac:dyDescent="0.15">
      <c r="A96" s="68" t="s">
        <v>408</v>
      </c>
      <c r="B96" s="68" t="s">
        <v>410</v>
      </c>
      <c r="C96" s="70">
        <v>43445</v>
      </c>
      <c r="D96" s="68">
        <v>18</v>
      </c>
      <c r="E96" s="68">
        <v>117</v>
      </c>
      <c r="F96" s="88">
        <v>567012</v>
      </c>
    </row>
    <row r="97" spans="1:6" x14ac:dyDescent="0.15">
      <c r="A97" s="68" t="s">
        <v>563</v>
      </c>
      <c r="B97" s="68" t="s">
        <v>565</v>
      </c>
      <c r="C97" s="70">
        <v>43445</v>
      </c>
      <c r="D97" s="68">
        <v>18</v>
      </c>
      <c r="E97" s="68">
        <v>71</v>
      </c>
      <c r="F97" s="88">
        <v>248510</v>
      </c>
    </row>
    <row r="98" spans="1:6" x14ac:dyDescent="0.15">
      <c r="A98" s="68" t="s">
        <v>85</v>
      </c>
      <c r="B98" s="68" t="s">
        <v>881</v>
      </c>
      <c r="C98" s="70">
        <v>43445</v>
      </c>
      <c r="D98" s="68">
        <v>19</v>
      </c>
      <c r="E98" s="68">
        <v>43</v>
      </c>
      <c r="F98" s="88">
        <v>114873</v>
      </c>
    </row>
    <row r="99" spans="1:6" x14ac:dyDescent="0.15">
      <c r="A99" s="68" t="s">
        <v>461</v>
      </c>
      <c r="B99" s="68" t="s">
        <v>463</v>
      </c>
      <c r="C99" s="70">
        <v>43445</v>
      </c>
      <c r="D99" s="68">
        <v>19</v>
      </c>
      <c r="E99" s="68">
        <v>38</v>
      </c>
      <c r="F99" s="88">
        <v>132385</v>
      </c>
    </row>
    <row r="100" spans="1:6" x14ac:dyDescent="0.15">
      <c r="A100" s="68" t="s">
        <v>605</v>
      </c>
      <c r="B100" s="68" t="s">
        <v>607</v>
      </c>
      <c r="C100" s="70">
        <v>43445</v>
      </c>
      <c r="D100" s="68">
        <v>21</v>
      </c>
      <c r="E100" s="68">
        <v>42</v>
      </c>
      <c r="F100" s="88">
        <v>172959</v>
      </c>
    </row>
    <row r="101" spans="1:6" x14ac:dyDescent="0.15">
      <c r="A101" s="68" t="s">
        <v>220</v>
      </c>
      <c r="B101" s="68" t="s">
        <v>893</v>
      </c>
      <c r="C101" s="70">
        <v>43445</v>
      </c>
      <c r="D101" s="68">
        <v>21</v>
      </c>
      <c r="E101" s="68">
        <v>55</v>
      </c>
      <c r="F101" s="88">
        <v>155465</v>
      </c>
    </row>
    <row r="102" spans="1:6" x14ac:dyDescent="0.15">
      <c r="A102" s="68" t="s">
        <v>437</v>
      </c>
      <c r="B102" s="68" t="s">
        <v>439</v>
      </c>
      <c r="C102" s="70">
        <v>43445</v>
      </c>
      <c r="D102" s="68">
        <v>21</v>
      </c>
      <c r="E102" s="68">
        <v>56</v>
      </c>
      <c r="F102" s="88">
        <v>173515</v>
      </c>
    </row>
    <row r="103" spans="1:6" x14ac:dyDescent="0.15">
      <c r="A103" s="68" t="s">
        <v>440</v>
      </c>
      <c r="B103" s="68" t="s">
        <v>442</v>
      </c>
      <c r="C103" s="70">
        <v>43445</v>
      </c>
      <c r="D103" s="68">
        <v>22</v>
      </c>
      <c r="E103" s="68">
        <v>50</v>
      </c>
      <c r="F103" s="88">
        <v>173246</v>
      </c>
    </row>
    <row r="104" spans="1:6" x14ac:dyDescent="0.15">
      <c r="A104" s="68" t="s">
        <v>339</v>
      </c>
      <c r="B104" s="68" t="s">
        <v>247</v>
      </c>
      <c r="C104" s="70">
        <v>43445</v>
      </c>
      <c r="D104" s="68">
        <v>23</v>
      </c>
      <c r="E104" s="68">
        <v>64</v>
      </c>
      <c r="F104" s="88">
        <v>190620</v>
      </c>
    </row>
    <row r="105" spans="1:6" x14ac:dyDescent="0.15">
      <c r="A105" s="68" t="s">
        <v>511</v>
      </c>
      <c r="B105" s="68" t="s">
        <v>103</v>
      </c>
      <c r="C105" s="70">
        <v>43445</v>
      </c>
      <c r="D105" s="68">
        <v>23</v>
      </c>
      <c r="E105" s="68">
        <v>51</v>
      </c>
      <c r="F105" s="88">
        <v>114188</v>
      </c>
    </row>
    <row r="106" spans="1:6" x14ac:dyDescent="0.15">
      <c r="A106" s="68" t="s">
        <v>350</v>
      </c>
      <c r="B106" s="68" t="s">
        <v>352</v>
      </c>
      <c r="C106" s="70">
        <v>43445</v>
      </c>
      <c r="D106" s="68">
        <v>24</v>
      </c>
      <c r="E106" s="68">
        <v>128</v>
      </c>
      <c r="F106" s="88">
        <v>1646869</v>
      </c>
    </row>
    <row r="107" spans="1:6" x14ac:dyDescent="0.15">
      <c r="A107" s="68" t="s">
        <v>95</v>
      </c>
      <c r="B107" s="68" t="s">
        <v>97</v>
      </c>
      <c r="C107" s="70">
        <v>43445</v>
      </c>
      <c r="D107" s="68">
        <v>24</v>
      </c>
      <c r="E107" s="68">
        <v>107</v>
      </c>
      <c r="F107" s="88">
        <v>529440</v>
      </c>
    </row>
    <row r="108" spans="1:6" x14ac:dyDescent="0.15">
      <c r="A108" s="68" t="s">
        <v>417</v>
      </c>
      <c r="B108" s="68" t="s">
        <v>419</v>
      </c>
      <c r="C108" s="70">
        <v>43445</v>
      </c>
      <c r="D108" s="68">
        <v>26</v>
      </c>
      <c r="E108" s="68">
        <v>67</v>
      </c>
      <c r="F108" s="88">
        <v>263973</v>
      </c>
    </row>
    <row r="109" spans="1:6" x14ac:dyDescent="0.15">
      <c r="A109" s="68" t="s">
        <v>314</v>
      </c>
      <c r="B109" s="68" t="s">
        <v>316</v>
      </c>
      <c r="C109" s="70">
        <v>43445</v>
      </c>
      <c r="D109" s="68">
        <v>30</v>
      </c>
      <c r="E109" s="68">
        <v>69</v>
      </c>
      <c r="F109" s="88">
        <v>216267</v>
      </c>
    </row>
    <row r="110" spans="1:6" x14ac:dyDescent="0.15">
      <c r="A110" s="68" t="s">
        <v>266</v>
      </c>
      <c r="B110" s="68" t="s">
        <v>193</v>
      </c>
      <c r="C110" s="70">
        <v>43445</v>
      </c>
      <c r="D110" s="68">
        <v>32</v>
      </c>
      <c r="E110" s="68">
        <v>71</v>
      </c>
      <c r="F110" s="88">
        <v>241130</v>
      </c>
    </row>
    <row r="111" spans="1:6" x14ac:dyDescent="0.15">
      <c r="A111" s="68" t="s">
        <v>294</v>
      </c>
      <c r="B111" s="68" t="s">
        <v>296</v>
      </c>
      <c r="C111" s="70">
        <v>43445</v>
      </c>
      <c r="D111" s="68">
        <v>32</v>
      </c>
      <c r="E111" s="68">
        <v>150</v>
      </c>
      <c r="F111" s="88">
        <v>412873</v>
      </c>
    </row>
    <row r="112" spans="1:6" x14ac:dyDescent="0.15">
      <c r="A112" s="68" t="s">
        <v>82</v>
      </c>
      <c r="B112" s="68" t="s">
        <v>84</v>
      </c>
      <c r="C112" s="70">
        <v>43445</v>
      </c>
      <c r="D112" s="68">
        <v>36</v>
      </c>
      <c r="E112" s="68">
        <v>178</v>
      </c>
      <c r="F112" s="88">
        <v>654499</v>
      </c>
    </row>
    <row r="113" spans="1:6" x14ac:dyDescent="0.15">
      <c r="A113" s="68" t="s">
        <v>72</v>
      </c>
      <c r="B113" s="68" t="s">
        <v>74</v>
      </c>
      <c r="C113" s="70">
        <v>43445</v>
      </c>
      <c r="D113" s="68">
        <v>38</v>
      </c>
      <c r="E113" s="68">
        <v>241</v>
      </c>
      <c r="F113" s="88">
        <v>2611127</v>
      </c>
    </row>
    <row r="114" spans="1:6" x14ac:dyDescent="0.15">
      <c r="A114" s="68" t="s">
        <v>602</v>
      </c>
      <c r="B114" s="68" t="s">
        <v>604</v>
      </c>
      <c r="C114" s="70">
        <v>43445</v>
      </c>
      <c r="D114" s="68">
        <v>41</v>
      </c>
      <c r="E114" s="68">
        <v>85</v>
      </c>
      <c r="F114" s="88">
        <v>331002</v>
      </c>
    </row>
    <row r="115" spans="1:6" x14ac:dyDescent="0.15">
      <c r="A115" s="68" t="s">
        <v>513</v>
      </c>
      <c r="B115" s="68" t="s">
        <v>515</v>
      </c>
      <c r="C115" s="70">
        <v>43445</v>
      </c>
      <c r="D115" s="68">
        <v>42</v>
      </c>
      <c r="E115" s="68">
        <v>79</v>
      </c>
      <c r="F115" s="88">
        <v>219478</v>
      </c>
    </row>
    <row r="116" spans="1:6" x14ac:dyDescent="0.15">
      <c r="A116" s="68" t="s">
        <v>245</v>
      </c>
      <c r="B116" s="68" t="s">
        <v>247</v>
      </c>
      <c r="C116" s="70">
        <v>43445</v>
      </c>
      <c r="D116" s="68">
        <v>43</v>
      </c>
      <c r="E116" s="68">
        <v>102</v>
      </c>
      <c r="F116" s="88">
        <v>346299</v>
      </c>
    </row>
    <row r="117" spans="1:6" x14ac:dyDescent="0.15">
      <c r="A117" s="68" t="s">
        <v>540</v>
      </c>
      <c r="B117" s="68" t="s">
        <v>542</v>
      </c>
      <c r="C117" s="70">
        <v>43445</v>
      </c>
      <c r="D117" s="68">
        <v>45</v>
      </c>
      <c r="E117" s="68">
        <v>111</v>
      </c>
      <c r="F117" s="88">
        <v>493106</v>
      </c>
    </row>
    <row r="118" spans="1:6" x14ac:dyDescent="0.15">
      <c r="A118" s="68" t="s">
        <v>554</v>
      </c>
      <c r="B118" s="68" t="s">
        <v>556</v>
      </c>
      <c r="C118" s="70">
        <v>43445</v>
      </c>
      <c r="D118" s="68">
        <v>47</v>
      </c>
      <c r="E118" s="68">
        <v>101</v>
      </c>
      <c r="F118" s="88">
        <v>354897</v>
      </c>
    </row>
    <row r="119" spans="1:6" x14ac:dyDescent="0.15">
      <c r="A119" s="68" t="s">
        <v>326</v>
      </c>
      <c r="B119" s="68" t="s">
        <v>328</v>
      </c>
      <c r="C119" s="70">
        <v>43445</v>
      </c>
      <c r="D119" s="68">
        <v>50</v>
      </c>
      <c r="E119" s="68">
        <v>366</v>
      </c>
      <c r="F119" s="88">
        <v>1084451</v>
      </c>
    </row>
    <row r="120" spans="1:6" x14ac:dyDescent="0.15">
      <c r="A120" s="68" t="s">
        <v>254</v>
      </c>
      <c r="B120" s="68" t="s">
        <v>256</v>
      </c>
      <c r="C120" s="70">
        <v>43445</v>
      </c>
      <c r="D120" s="68">
        <v>50</v>
      </c>
      <c r="E120" s="68">
        <v>150</v>
      </c>
      <c r="F120" s="88">
        <v>435797</v>
      </c>
    </row>
    <row r="121" spans="1:6" x14ac:dyDescent="0.15">
      <c r="A121" s="68" t="s">
        <v>420</v>
      </c>
      <c r="B121" s="68" t="s">
        <v>422</v>
      </c>
      <c r="C121" s="70">
        <v>43445</v>
      </c>
      <c r="D121" s="68">
        <v>52</v>
      </c>
      <c r="E121" s="68">
        <v>126</v>
      </c>
      <c r="F121" s="88">
        <v>346541</v>
      </c>
    </row>
    <row r="122" spans="1:6" x14ac:dyDescent="0.15">
      <c r="A122" s="68" t="s">
        <v>268</v>
      </c>
      <c r="B122" s="68" t="s">
        <v>103</v>
      </c>
      <c r="C122" s="70">
        <v>43445</v>
      </c>
      <c r="D122" s="68">
        <v>56</v>
      </c>
      <c r="E122" s="68">
        <v>187</v>
      </c>
      <c r="F122" s="88">
        <v>532949</v>
      </c>
    </row>
    <row r="123" spans="1:6" x14ac:dyDescent="0.15">
      <c r="A123" s="68" t="s">
        <v>581</v>
      </c>
      <c r="B123" s="68" t="s">
        <v>583</v>
      </c>
      <c r="C123" s="70">
        <v>43445</v>
      </c>
      <c r="D123" s="68">
        <v>57</v>
      </c>
      <c r="E123" s="68">
        <v>102</v>
      </c>
      <c r="F123" s="88">
        <v>376093</v>
      </c>
    </row>
    <row r="124" spans="1:6" x14ac:dyDescent="0.15">
      <c r="A124" s="68" t="s">
        <v>371</v>
      </c>
      <c r="B124" s="68" t="s">
        <v>373</v>
      </c>
      <c r="C124" s="70">
        <v>43445</v>
      </c>
      <c r="D124" s="68">
        <v>58</v>
      </c>
      <c r="E124" s="68">
        <v>401</v>
      </c>
      <c r="F124" s="88">
        <v>998937</v>
      </c>
    </row>
    <row r="125" spans="1:6" x14ac:dyDescent="0.15">
      <c r="A125" s="68" t="s">
        <v>194</v>
      </c>
      <c r="B125" s="68" t="s">
        <v>196</v>
      </c>
      <c r="C125" s="70">
        <v>43445</v>
      </c>
      <c r="D125" s="68">
        <v>59</v>
      </c>
      <c r="E125" s="68">
        <v>144</v>
      </c>
      <c r="F125" s="88">
        <v>420772</v>
      </c>
    </row>
    <row r="126" spans="1:6" x14ac:dyDescent="0.15">
      <c r="A126" s="68" t="s">
        <v>572</v>
      </c>
      <c r="B126" s="68" t="s">
        <v>574</v>
      </c>
      <c r="C126" s="70">
        <v>43445</v>
      </c>
      <c r="D126" s="68">
        <v>60</v>
      </c>
      <c r="E126" s="68">
        <v>117</v>
      </c>
      <c r="F126" s="88">
        <v>388069</v>
      </c>
    </row>
    <row r="127" spans="1:6" x14ac:dyDescent="0.15">
      <c r="A127" s="68" t="s">
        <v>129</v>
      </c>
      <c r="B127" s="68" t="s">
        <v>131</v>
      </c>
      <c r="C127" s="70">
        <v>43445</v>
      </c>
      <c r="D127" s="68">
        <v>68</v>
      </c>
      <c r="E127" s="68">
        <v>376</v>
      </c>
      <c r="F127" s="88">
        <v>919077</v>
      </c>
    </row>
    <row r="128" spans="1:6" x14ac:dyDescent="0.15">
      <c r="A128" s="68" t="s">
        <v>503</v>
      </c>
      <c r="B128" s="68" t="s">
        <v>505</v>
      </c>
      <c r="C128" s="70">
        <v>43445</v>
      </c>
      <c r="D128" s="68">
        <v>73</v>
      </c>
      <c r="E128" s="68">
        <v>186</v>
      </c>
      <c r="F128" s="88">
        <v>664979</v>
      </c>
    </row>
    <row r="129" spans="1:6" x14ac:dyDescent="0.15">
      <c r="A129" s="68" t="s">
        <v>317</v>
      </c>
      <c r="B129" s="68" t="s">
        <v>319</v>
      </c>
      <c r="C129" s="70">
        <v>43445</v>
      </c>
      <c r="D129" s="68">
        <v>75</v>
      </c>
      <c r="E129" s="68">
        <v>174</v>
      </c>
      <c r="F129" s="88">
        <v>436992</v>
      </c>
    </row>
    <row r="130" spans="1:6" x14ac:dyDescent="0.15">
      <c r="A130" s="68" t="s">
        <v>446</v>
      </c>
      <c r="B130" s="68" t="s">
        <v>448</v>
      </c>
      <c r="C130" s="70">
        <v>43445</v>
      </c>
      <c r="D130" s="68">
        <v>80</v>
      </c>
      <c r="E130" s="68">
        <v>286</v>
      </c>
      <c r="F130" s="88">
        <v>1080897</v>
      </c>
    </row>
    <row r="131" spans="1:6" x14ac:dyDescent="0.15">
      <c r="A131" s="68" t="s">
        <v>537</v>
      </c>
      <c r="B131" s="68" t="s">
        <v>539</v>
      </c>
      <c r="C131" s="70">
        <v>43445</v>
      </c>
      <c r="D131" s="68">
        <v>92</v>
      </c>
      <c r="E131" s="68">
        <v>227</v>
      </c>
      <c r="F131" s="88">
        <v>783681</v>
      </c>
    </row>
    <row r="132" spans="1:6" x14ac:dyDescent="0.15">
      <c r="A132" s="68" t="s">
        <v>578</v>
      </c>
      <c r="B132" s="68" t="s">
        <v>580</v>
      </c>
      <c r="C132" s="70">
        <v>43445</v>
      </c>
      <c r="D132" s="68">
        <v>92</v>
      </c>
      <c r="E132" s="68">
        <v>238</v>
      </c>
      <c r="F132" s="88">
        <v>732228</v>
      </c>
    </row>
    <row r="133" spans="1:6" x14ac:dyDescent="0.15">
      <c r="A133" s="68" t="s">
        <v>467</v>
      </c>
      <c r="B133" s="68" t="s">
        <v>469</v>
      </c>
      <c r="C133" s="70">
        <v>43445</v>
      </c>
      <c r="D133" s="68">
        <v>102</v>
      </c>
      <c r="E133" s="68">
        <v>197</v>
      </c>
      <c r="F133" s="88">
        <v>790671</v>
      </c>
    </row>
    <row r="134" spans="1:6" x14ac:dyDescent="0.15">
      <c r="A134" s="68" t="s">
        <v>113</v>
      </c>
      <c r="B134" s="68" t="s">
        <v>115</v>
      </c>
      <c r="C134" s="70">
        <v>43445</v>
      </c>
      <c r="D134" s="68">
        <v>134</v>
      </c>
      <c r="E134" s="68">
        <v>678</v>
      </c>
      <c r="F134" s="88">
        <v>1175134</v>
      </c>
    </row>
    <row r="135" spans="1:6" x14ac:dyDescent="0.15">
      <c r="A135" s="68" t="s">
        <v>154</v>
      </c>
      <c r="B135" s="68" t="s">
        <v>156</v>
      </c>
      <c r="C135" s="70">
        <v>43445</v>
      </c>
      <c r="D135" s="68">
        <v>148</v>
      </c>
      <c r="E135" s="68">
        <v>384</v>
      </c>
      <c r="F135" s="88">
        <v>1054124</v>
      </c>
    </row>
    <row r="136" spans="1:6" x14ac:dyDescent="0.15">
      <c r="A136" s="68" t="s">
        <v>491</v>
      </c>
      <c r="B136" s="68" t="s">
        <v>493</v>
      </c>
      <c r="C136" s="70">
        <v>43445</v>
      </c>
      <c r="D136" s="68">
        <v>169</v>
      </c>
      <c r="E136" s="68">
        <v>370</v>
      </c>
      <c r="F136" s="88">
        <v>1323579</v>
      </c>
    </row>
    <row r="137" spans="1:6" x14ac:dyDescent="0.15">
      <c r="A137" s="68" t="s">
        <v>182</v>
      </c>
      <c r="B137" s="68" t="s">
        <v>184</v>
      </c>
      <c r="C137" s="70">
        <v>43445</v>
      </c>
      <c r="D137" s="68">
        <v>170</v>
      </c>
      <c r="E137" s="68">
        <v>967</v>
      </c>
      <c r="F137" s="88">
        <v>3317496</v>
      </c>
    </row>
    <row r="138" spans="1:6" x14ac:dyDescent="0.15">
      <c r="A138" s="68" t="s">
        <v>242</v>
      </c>
      <c r="B138" s="68" t="s">
        <v>244</v>
      </c>
      <c r="C138" s="70">
        <v>43445</v>
      </c>
      <c r="D138" s="68">
        <v>173</v>
      </c>
      <c r="E138" s="68">
        <v>574</v>
      </c>
      <c r="F138" s="88">
        <v>2309786</v>
      </c>
    </row>
    <row r="139" spans="1:6" x14ac:dyDescent="0.15">
      <c r="A139" s="68" t="s">
        <v>543</v>
      </c>
      <c r="B139" s="68" t="s">
        <v>319</v>
      </c>
      <c r="C139" s="70">
        <v>43445</v>
      </c>
      <c r="D139" s="68">
        <v>177</v>
      </c>
      <c r="E139" s="68">
        <v>442</v>
      </c>
      <c r="F139" s="88">
        <v>1171537</v>
      </c>
    </row>
    <row r="140" spans="1:6" x14ac:dyDescent="0.15">
      <c r="A140" s="68" t="s">
        <v>500</v>
      </c>
      <c r="B140" s="68" t="s">
        <v>502</v>
      </c>
      <c r="C140" s="70">
        <v>43445</v>
      </c>
      <c r="D140" s="68">
        <v>216</v>
      </c>
      <c r="E140" s="68">
        <v>501</v>
      </c>
      <c r="F140" s="88">
        <v>1545228</v>
      </c>
    </row>
    <row r="141" spans="1:6" x14ac:dyDescent="0.15">
      <c r="A141" s="68" t="s">
        <v>101</v>
      </c>
      <c r="B141" s="68" t="s">
        <v>103</v>
      </c>
      <c r="C141" s="70">
        <v>43445</v>
      </c>
      <c r="D141" s="68">
        <v>233</v>
      </c>
      <c r="E141" s="68">
        <v>590</v>
      </c>
      <c r="F141" s="88">
        <v>1625331</v>
      </c>
    </row>
    <row r="142" spans="1:6" x14ac:dyDescent="0.15">
      <c r="A142" s="68" t="s">
        <v>277</v>
      </c>
      <c r="B142" s="68" t="s">
        <v>103</v>
      </c>
      <c r="C142" s="70">
        <v>43445</v>
      </c>
      <c r="D142" s="68">
        <v>234</v>
      </c>
      <c r="E142" s="68">
        <v>530</v>
      </c>
      <c r="F142" s="88">
        <v>1640395</v>
      </c>
    </row>
    <row r="143" spans="1:6" x14ac:dyDescent="0.15">
      <c r="A143" s="68" t="s">
        <v>199</v>
      </c>
      <c r="B143" s="68" t="s">
        <v>103</v>
      </c>
      <c r="C143" s="70">
        <v>43445</v>
      </c>
      <c r="D143" s="68">
        <v>270</v>
      </c>
      <c r="E143" s="68">
        <v>593</v>
      </c>
      <c r="F143" s="88">
        <v>1973636</v>
      </c>
    </row>
    <row r="144" spans="1:6" x14ac:dyDescent="0.15">
      <c r="A144" s="68" t="s">
        <v>566</v>
      </c>
      <c r="B144" s="68" t="s">
        <v>568</v>
      </c>
      <c r="C144" s="70">
        <v>43445</v>
      </c>
      <c r="D144" s="68">
        <v>282</v>
      </c>
      <c r="E144" s="68">
        <v>1047</v>
      </c>
      <c r="F144" s="88">
        <v>3156591</v>
      </c>
    </row>
    <row r="145" spans="1:6" x14ac:dyDescent="0.15">
      <c r="A145" s="68" t="s">
        <v>362</v>
      </c>
      <c r="B145" s="68" t="s">
        <v>364</v>
      </c>
      <c r="C145" s="70">
        <v>43445</v>
      </c>
      <c r="D145" s="68">
        <v>290</v>
      </c>
      <c r="E145" s="68">
        <v>743</v>
      </c>
      <c r="F145" s="88">
        <v>2489608</v>
      </c>
    </row>
    <row r="146" spans="1:6" x14ac:dyDescent="0.15">
      <c r="A146" s="68" t="s">
        <v>211</v>
      </c>
      <c r="B146" s="68" t="s">
        <v>213</v>
      </c>
      <c r="C146" s="70">
        <v>43445</v>
      </c>
      <c r="D146" s="68">
        <v>294</v>
      </c>
      <c r="E146" s="68">
        <v>839</v>
      </c>
      <c r="F146" s="88">
        <v>3012182</v>
      </c>
    </row>
    <row r="147" spans="1:6" x14ac:dyDescent="0.15">
      <c r="A147" s="68" t="s">
        <v>443</v>
      </c>
      <c r="B147" s="68" t="s">
        <v>445</v>
      </c>
      <c r="C147" s="70">
        <v>43445</v>
      </c>
      <c r="D147" s="68">
        <v>332</v>
      </c>
      <c r="E147" s="68">
        <v>1449</v>
      </c>
      <c r="F147" s="88">
        <v>3672611</v>
      </c>
    </row>
    <row r="148" spans="1:6" x14ac:dyDescent="0.15">
      <c r="A148" s="68" t="s">
        <v>470</v>
      </c>
      <c r="B148" s="68" t="s">
        <v>103</v>
      </c>
      <c r="C148" s="70">
        <v>43445</v>
      </c>
      <c r="D148" s="68">
        <v>334</v>
      </c>
      <c r="E148" s="68">
        <v>726</v>
      </c>
      <c r="F148" s="88">
        <v>2277992</v>
      </c>
    </row>
    <row r="149" spans="1:6" x14ac:dyDescent="0.15">
      <c r="A149" s="68" t="s">
        <v>575</v>
      </c>
      <c r="B149" s="68" t="s">
        <v>577</v>
      </c>
      <c r="C149" s="70">
        <v>43445</v>
      </c>
      <c r="D149" s="68">
        <v>394</v>
      </c>
      <c r="E149" s="68">
        <v>1757</v>
      </c>
      <c r="F149" s="88">
        <v>7015417</v>
      </c>
    </row>
    <row r="150" spans="1:6" x14ac:dyDescent="0.15">
      <c r="A150" s="68" t="s">
        <v>270</v>
      </c>
      <c r="B150" s="68" t="s">
        <v>103</v>
      </c>
      <c r="C150" s="70">
        <v>43445</v>
      </c>
      <c r="D150" s="68">
        <v>430</v>
      </c>
      <c r="E150" s="68">
        <v>977</v>
      </c>
      <c r="F150" s="88">
        <v>3404252</v>
      </c>
    </row>
    <row r="151" spans="1:6" x14ac:dyDescent="0.15">
      <c r="A151" s="68" t="s">
        <v>124</v>
      </c>
      <c r="B151" s="68" t="s">
        <v>126</v>
      </c>
      <c r="C151" s="70">
        <v>43445</v>
      </c>
      <c r="D151" s="68">
        <v>448</v>
      </c>
      <c r="E151" s="68">
        <v>1713</v>
      </c>
      <c r="F151" s="88">
        <v>4711676</v>
      </c>
    </row>
    <row r="152" spans="1:6" x14ac:dyDescent="0.15">
      <c r="A152" s="68" t="s">
        <v>304</v>
      </c>
      <c r="B152" s="68" t="s">
        <v>156</v>
      </c>
      <c r="C152" s="70">
        <v>43445</v>
      </c>
      <c r="D152" s="68">
        <v>493</v>
      </c>
      <c r="E152" s="68">
        <v>1268</v>
      </c>
      <c r="F152" s="88">
        <v>3500627</v>
      </c>
    </row>
    <row r="153" spans="1:6" x14ac:dyDescent="0.15">
      <c r="A153" s="68" t="s">
        <v>374</v>
      </c>
      <c r="B153" s="68" t="s">
        <v>364</v>
      </c>
      <c r="C153" s="70">
        <v>43445</v>
      </c>
      <c r="D153" s="68">
        <v>613</v>
      </c>
      <c r="E153" s="68">
        <v>2318</v>
      </c>
      <c r="F153" s="88">
        <v>7277225</v>
      </c>
    </row>
    <row r="154" spans="1:6" x14ac:dyDescent="0.15">
      <c r="A154" s="68" t="s">
        <v>475</v>
      </c>
      <c r="B154" s="68" t="s">
        <v>477</v>
      </c>
      <c r="C154" s="70">
        <v>43445</v>
      </c>
      <c r="D154" s="68">
        <v>669</v>
      </c>
      <c r="E154" s="68">
        <v>1974</v>
      </c>
      <c r="F154" s="88">
        <v>5656583</v>
      </c>
    </row>
    <row r="155" spans="1:6" x14ac:dyDescent="0.15">
      <c r="A155" s="68" t="s">
        <v>359</v>
      </c>
      <c r="B155" s="68" t="s">
        <v>361</v>
      </c>
      <c r="C155" s="70">
        <v>43445</v>
      </c>
      <c r="D155" s="68">
        <v>688</v>
      </c>
      <c r="E155" s="68">
        <v>1785</v>
      </c>
      <c r="F155" s="88">
        <v>7254144</v>
      </c>
    </row>
    <row r="156" spans="1:6" x14ac:dyDescent="0.15">
      <c r="A156" s="68" t="s">
        <v>391</v>
      </c>
      <c r="B156" s="68" t="s">
        <v>393</v>
      </c>
      <c r="C156" s="70">
        <v>43445</v>
      </c>
      <c r="D156" s="68">
        <v>1840</v>
      </c>
      <c r="E156" s="68">
        <v>6074</v>
      </c>
      <c r="F156" s="88">
        <v>17469991</v>
      </c>
    </row>
    <row r="157" spans="1:6" x14ac:dyDescent="0.15">
      <c r="A157" s="68" t="s">
        <v>157</v>
      </c>
      <c r="B157" s="68" t="s">
        <v>159</v>
      </c>
      <c r="C157" s="70">
        <v>43445</v>
      </c>
      <c r="D157" s="68">
        <v>3869</v>
      </c>
      <c r="E157" s="68">
        <v>15968</v>
      </c>
      <c r="F157" s="88">
        <v>45541982</v>
      </c>
    </row>
    <row r="158" spans="1:6" x14ac:dyDescent="0.15">
      <c r="A158" s="68" t="s">
        <v>931</v>
      </c>
      <c r="B158" s="68" t="s">
        <v>876</v>
      </c>
      <c r="C158" s="70">
        <v>43495</v>
      </c>
      <c r="D158" s="68" t="s">
        <v>1011</v>
      </c>
      <c r="E158" s="68" t="s">
        <v>1012</v>
      </c>
      <c r="F158" s="88" t="s">
        <v>1012</v>
      </c>
    </row>
    <row r="159" spans="1:6" x14ac:dyDescent="0.15">
      <c r="A159" s="68" t="s">
        <v>933</v>
      </c>
      <c r="B159" s="68" t="s">
        <v>898</v>
      </c>
      <c r="C159" s="70">
        <v>43495</v>
      </c>
      <c r="D159" s="68" t="s">
        <v>1011</v>
      </c>
      <c r="E159" s="68" t="s">
        <v>1012</v>
      </c>
      <c r="F159" s="88" t="s">
        <v>1012</v>
      </c>
    </row>
    <row r="160" spans="1:6" x14ac:dyDescent="0.15">
      <c r="A160" s="68" t="s">
        <v>906</v>
      </c>
      <c r="B160" s="68" t="s">
        <v>862</v>
      </c>
      <c r="C160" s="70">
        <v>43495</v>
      </c>
      <c r="D160" s="68" t="s">
        <v>1011</v>
      </c>
      <c r="E160" s="68" t="s">
        <v>1012</v>
      </c>
      <c r="F160" s="88" t="s">
        <v>1012</v>
      </c>
    </row>
    <row r="161" spans="1:6" x14ac:dyDescent="0.15">
      <c r="A161" s="68" t="s">
        <v>917</v>
      </c>
      <c r="B161" s="68" t="s">
        <v>870</v>
      </c>
      <c r="C161" s="70">
        <v>43495</v>
      </c>
      <c r="D161" s="68" t="s">
        <v>1011</v>
      </c>
      <c r="E161" s="68" t="s">
        <v>1012</v>
      </c>
      <c r="F161" s="88" t="s">
        <v>1012</v>
      </c>
    </row>
    <row r="162" spans="1:6" x14ac:dyDescent="0.15">
      <c r="A162" s="68" t="s">
        <v>923</v>
      </c>
      <c r="B162" s="68" t="s">
        <v>873</v>
      </c>
      <c r="C162" s="70">
        <v>43495</v>
      </c>
      <c r="D162" s="68" t="s">
        <v>1011</v>
      </c>
      <c r="E162" s="68" t="s">
        <v>1012</v>
      </c>
      <c r="F162" s="88" t="s">
        <v>1012</v>
      </c>
    </row>
    <row r="163" spans="1:6" x14ac:dyDescent="0.15">
      <c r="A163" s="68" t="s">
        <v>939</v>
      </c>
      <c r="B163" s="68" t="s">
        <v>880</v>
      </c>
      <c r="C163" s="70">
        <v>43495</v>
      </c>
      <c r="D163" s="68" t="s">
        <v>1011</v>
      </c>
      <c r="E163" s="68" t="s">
        <v>1012</v>
      </c>
      <c r="F163" s="88" t="s">
        <v>1012</v>
      </c>
    </row>
    <row r="164" spans="1:6" x14ac:dyDescent="0.15">
      <c r="A164" s="68" t="s">
        <v>910</v>
      </c>
      <c r="B164" s="68" t="s">
        <v>886</v>
      </c>
      <c r="C164" s="70">
        <v>43495</v>
      </c>
      <c r="D164" s="68" t="s">
        <v>1011</v>
      </c>
      <c r="E164" s="68" t="s">
        <v>1012</v>
      </c>
      <c r="F164" s="88" t="s">
        <v>1012</v>
      </c>
    </row>
    <row r="165" spans="1:6" x14ac:dyDescent="0.15">
      <c r="A165" s="68" t="s">
        <v>902</v>
      </c>
      <c r="B165" s="68" t="s">
        <v>860</v>
      </c>
      <c r="C165" s="70">
        <v>43495</v>
      </c>
      <c r="D165" s="68">
        <v>10</v>
      </c>
      <c r="E165" s="68">
        <v>24</v>
      </c>
      <c r="F165" s="88">
        <v>66319</v>
      </c>
    </row>
    <row r="166" spans="1:6" x14ac:dyDescent="0.15">
      <c r="A166" s="68" t="s">
        <v>919</v>
      </c>
      <c r="B166" s="68" t="s">
        <v>871</v>
      </c>
      <c r="C166" s="70">
        <v>43495</v>
      </c>
      <c r="D166" s="68">
        <v>14</v>
      </c>
      <c r="E166" s="68">
        <v>28</v>
      </c>
      <c r="F166" s="88">
        <v>81110</v>
      </c>
    </row>
    <row r="167" spans="1:6" x14ac:dyDescent="0.15">
      <c r="A167" s="68" t="s">
        <v>929</v>
      </c>
      <c r="B167" s="68" t="s">
        <v>875</v>
      </c>
      <c r="C167" s="70">
        <v>43495</v>
      </c>
      <c r="D167" s="68">
        <v>14</v>
      </c>
      <c r="E167" s="68">
        <v>55</v>
      </c>
      <c r="F167" s="88">
        <v>136917</v>
      </c>
    </row>
    <row r="168" spans="1:6" x14ac:dyDescent="0.15">
      <c r="A168" s="68" t="s">
        <v>921</v>
      </c>
      <c r="B168" s="68" t="s">
        <v>872</v>
      </c>
      <c r="C168" s="70">
        <v>43495</v>
      </c>
      <c r="D168" s="68">
        <v>16</v>
      </c>
      <c r="E168" s="68">
        <v>114</v>
      </c>
      <c r="F168" s="88">
        <v>651165</v>
      </c>
    </row>
    <row r="169" spans="1:6" x14ac:dyDescent="0.15">
      <c r="A169" s="68" t="s">
        <v>937</v>
      </c>
      <c r="B169" s="68" t="s">
        <v>879</v>
      </c>
      <c r="C169" s="70">
        <v>43495</v>
      </c>
      <c r="D169" s="68">
        <v>16</v>
      </c>
      <c r="E169" s="68">
        <v>33</v>
      </c>
      <c r="F169" s="88">
        <v>89323</v>
      </c>
    </row>
    <row r="170" spans="1:6" x14ac:dyDescent="0.15">
      <c r="A170" s="68" t="s">
        <v>927</v>
      </c>
      <c r="B170" s="68" t="s">
        <v>319</v>
      </c>
      <c r="C170" s="70">
        <v>43495</v>
      </c>
      <c r="D170" s="68">
        <v>19</v>
      </c>
      <c r="E170" s="68">
        <v>54</v>
      </c>
      <c r="F170" s="88">
        <v>159700</v>
      </c>
    </row>
    <row r="171" spans="1:6" x14ac:dyDescent="0.15">
      <c r="A171" s="68" t="s">
        <v>925</v>
      </c>
      <c r="B171" s="68" t="s">
        <v>874</v>
      </c>
      <c r="C171" s="70">
        <v>43495</v>
      </c>
      <c r="D171" s="68">
        <v>20</v>
      </c>
      <c r="E171" s="68">
        <v>37</v>
      </c>
      <c r="F171" s="88">
        <v>115772</v>
      </c>
    </row>
    <row r="172" spans="1:6" x14ac:dyDescent="0.15">
      <c r="A172" s="68" t="s">
        <v>908</v>
      </c>
      <c r="B172" s="68" t="s">
        <v>863</v>
      </c>
      <c r="C172" s="70">
        <v>43495</v>
      </c>
      <c r="D172" s="68">
        <v>24</v>
      </c>
      <c r="E172" s="68">
        <v>44</v>
      </c>
      <c r="F172" s="88">
        <v>165982</v>
      </c>
    </row>
    <row r="173" spans="1:6" x14ac:dyDescent="0.15">
      <c r="A173" s="68" t="s">
        <v>935</v>
      </c>
      <c r="B173" s="68" t="s">
        <v>878</v>
      </c>
      <c r="C173" s="70">
        <v>43495</v>
      </c>
      <c r="D173" s="68">
        <v>27</v>
      </c>
      <c r="E173" s="68">
        <v>56</v>
      </c>
      <c r="F173" s="88">
        <v>189725</v>
      </c>
    </row>
    <row r="174" spans="1:6" x14ac:dyDescent="0.15">
      <c r="A174" s="68" t="s">
        <v>904</v>
      </c>
      <c r="B174" s="68" t="s">
        <v>861</v>
      </c>
      <c r="C174" s="70">
        <v>43495</v>
      </c>
      <c r="D174" s="68">
        <v>45</v>
      </c>
      <c r="E174" s="68">
        <v>149</v>
      </c>
      <c r="F174" s="88">
        <v>655732</v>
      </c>
    </row>
    <row r="175" spans="1:6" x14ac:dyDescent="0.15">
      <c r="A175" s="68" t="s">
        <v>969</v>
      </c>
      <c r="B175" s="68" t="s">
        <v>970</v>
      </c>
      <c r="C175" s="70">
        <v>43524</v>
      </c>
      <c r="D175" s="68" t="s">
        <v>1011</v>
      </c>
      <c r="E175" s="68" t="s">
        <v>1012</v>
      </c>
      <c r="F175" s="88" t="s">
        <v>1012</v>
      </c>
    </row>
    <row r="176" spans="1:6" x14ac:dyDescent="0.15">
      <c r="A176" s="68" t="s">
        <v>984</v>
      </c>
      <c r="B176" s="68" t="s">
        <v>985</v>
      </c>
      <c r="C176" s="70">
        <v>43524</v>
      </c>
      <c r="D176" s="68" t="s">
        <v>1011</v>
      </c>
      <c r="E176" s="68" t="s">
        <v>1012</v>
      </c>
      <c r="F176" s="88" t="s">
        <v>1012</v>
      </c>
    </row>
    <row r="177" spans="1:6" x14ac:dyDescent="0.15">
      <c r="A177" s="68" t="s">
        <v>971</v>
      </c>
      <c r="B177" s="68" t="s">
        <v>126</v>
      </c>
      <c r="C177" s="70">
        <v>43524</v>
      </c>
      <c r="D177" s="68" t="s">
        <v>1011</v>
      </c>
      <c r="E177" s="68" t="s">
        <v>1012</v>
      </c>
      <c r="F177" s="88" t="s">
        <v>1012</v>
      </c>
    </row>
    <row r="178" spans="1:6" x14ac:dyDescent="0.15">
      <c r="A178" s="68" t="s">
        <v>981</v>
      </c>
      <c r="B178" s="68" t="s">
        <v>319</v>
      </c>
      <c r="C178" s="70">
        <v>43524</v>
      </c>
      <c r="D178" s="68" t="s">
        <v>1011</v>
      </c>
      <c r="E178" s="68" t="s">
        <v>1012</v>
      </c>
      <c r="F178" s="88" t="s">
        <v>1012</v>
      </c>
    </row>
    <row r="179" spans="1:6" x14ac:dyDescent="0.15">
      <c r="A179" s="68" t="s">
        <v>979</v>
      </c>
      <c r="B179" s="68" t="s">
        <v>319</v>
      </c>
      <c r="C179" s="70">
        <v>43524</v>
      </c>
      <c r="D179" s="68">
        <v>28</v>
      </c>
      <c r="E179" s="68">
        <v>68</v>
      </c>
      <c r="F179" s="88">
        <v>182559</v>
      </c>
    </row>
    <row r="180" spans="1:6" x14ac:dyDescent="0.15">
      <c r="A180" s="68" t="s">
        <v>973</v>
      </c>
      <c r="B180" s="68" t="s">
        <v>319</v>
      </c>
      <c r="C180" s="70">
        <v>43524</v>
      </c>
      <c r="D180" s="68">
        <v>31</v>
      </c>
      <c r="E180" s="68">
        <v>77</v>
      </c>
      <c r="F180" s="88">
        <v>231149</v>
      </c>
    </row>
    <row r="181" spans="1:6" x14ac:dyDescent="0.15">
      <c r="A181" s="68" t="s">
        <v>983</v>
      </c>
      <c r="B181" s="68" t="s">
        <v>319</v>
      </c>
      <c r="C181" s="70">
        <v>43524</v>
      </c>
      <c r="D181" s="68">
        <v>38</v>
      </c>
      <c r="E181" s="68">
        <v>74</v>
      </c>
      <c r="F181" s="88">
        <v>204096</v>
      </c>
    </row>
    <row r="182" spans="1:6" x14ac:dyDescent="0.15">
      <c r="A182" s="68" t="s">
        <v>977</v>
      </c>
      <c r="B182" s="68" t="s">
        <v>319</v>
      </c>
      <c r="C182" s="70">
        <v>43524</v>
      </c>
      <c r="D182" s="68">
        <v>55</v>
      </c>
      <c r="E182" s="68">
        <v>142</v>
      </c>
      <c r="F182" s="88">
        <v>400154</v>
      </c>
    </row>
    <row r="183" spans="1:6" x14ac:dyDescent="0.15">
      <c r="A183" s="68" t="s">
        <v>976</v>
      </c>
      <c r="B183" s="68" t="s">
        <v>319</v>
      </c>
      <c r="C183" s="70">
        <v>43524</v>
      </c>
      <c r="D183" s="68">
        <v>64</v>
      </c>
      <c r="E183" s="68">
        <v>146</v>
      </c>
      <c r="F183" s="88">
        <v>399239</v>
      </c>
    </row>
    <row r="184" spans="1:6" x14ac:dyDescent="0.15">
      <c r="A184" s="68" t="s">
        <v>972</v>
      </c>
      <c r="B184" s="68" t="s">
        <v>319</v>
      </c>
      <c r="C184" s="70">
        <v>43524</v>
      </c>
      <c r="D184" s="68">
        <v>68</v>
      </c>
      <c r="E184" s="68">
        <v>177</v>
      </c>
      <c r="F184" s="88">
        <v>518997</v>
      </c>
    </row>
    <row r="185" spans="1:6" x14ac:dyDescent="0.15">
      <c r="A185" s="68" t="s">
        <v>978</v>
      </c>
      <c r="B185" s="68" t="s">
        <v>319</v>
      </c>
      <c r="C185" s="70">
        <v>43524</v>
      </c>
      <c r="D185" s="68">
        <v>78</v>
      </c>
      <c r="E185" s="68">
        <v>168</v>
      </c>
      <c r="F185" s="88">
        <v>442123</v>
      </c>
    </row>
    <row r="186" spans="1:6" x14ac:dyDescent="0.15">
      <c r="A186" s="68" t="s">
        <v>982</v>
      </c>
      <c r="B186" s="68" t="s">
        <v>319</v>
      </c>
      <c r="C186" s="70">
        <v>43524</v>
      </c>
      <c r="D186" s="68">
        <v>80</v>
      </c>
      <c r="E186" s="68">
        <v>195</v>
      </c>
      <c r="F186" s="88">
        <v>518724</v>
      </c>
    </row>
    <row r="187" spans="1:6" x14ac:dyDescent="0.15">
      <c r="A187" s="68" t="s">
        <v>975</v>
      </c>
      <c r="B187" s="68" t="s">
        <v>319</v>
      </c>
      <c r="C187" s="70">
        <v>43524</v>
      </c>
      <c r="D187" s="68">
        <v>85</v>
      </c>
      <c r="E187" s="68">
        <v>205</v>
      </c>
      <c r="F187" s="88">
        <v>576217</v>
      </c>
    </row>
    <row r="188" spans="1:6" x14ac:dyDescent="0.15">
      <c r="A188" s="68" t="s">
        <v>980</v>
      </c>
      <c r="B188" s="68" t="s">
        <v>319</v>
      </c>
      <c r="C188" s="70">
        <v>43524</v>
      </c>
      <c r="D188" s="68">
        <v>105</v>
      </c>
      <c r="E188" s="68">
        <v>221</v>
      </c>
      <c r="F188" s="88">
        <v>530268</v>
      </c>
    </row>
    <row r="189" spans="1:6" x14ac:dyDescent="0.15">
      <c r="A189" s="68" t="s">
        <v>986</v>
      </c>
      <c r="B189" s="68" t="s">
        <v>987</v>
      </c>
      <c r="C189" s="70">
        <v>43524</v>
      </c>
      <c r="D189" s="68">
        <v>184</v>
      </c>
      <c r="E189" s="68">
        <v>1040</v>
      </c>
      <c r="F189" s="88">
        <v>2731115</v>
      </c>
    </row>
    <row r="190" spans="1:6" x14ac:dyDescent="0.15">
      <c r="A190" s="68" t="s">
        <v>974</v>
      </c>
      <c r="B190" s="68" t="s">
        <v>319</v>
      </c>
      <c r="C190" s="70">
        <v>43524</v>
      </c>
      <c r="D190" s="68">
        <v>364</v>
      </c>
      <c r="E190" s="68">
        <v>888</v>
      </c>
      <c r="F190" s="88">
        <v>2444586</v>
      </c>
    </row>
  </sheetData>
  <sortState xmlns:xlrd2="http://schemas.microsoft.com/office/spreadsheetml/2017/richdata2" ref="A2:F191">
    <sortCondition ref="C1"/>
  </sortState>
  <pageMargins left="0.7" right="0.7" top="0.75" bottom="0.75" header="0.3" footer="0.3"/>
  <pageSetup scale="53" fitToHeight="0" orientation="landscape" r:id="rId1"/>
  <headerFooter>
    <oddHeader>&amp;C&amp;"Times New Roman,Bold"Progress of Automatic Closed School Discharge
by &amp;K07-0236 Digit OPEID</oddHeader>
    <oddFooter>&amp;CU.S. Department of Education Confidential
Information contained within this document is sensitive and confidential. 
May contain controlled and unclassified information. Information for Internal Purposes Only. 
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zoomScaleNormal="100" workbookViewId="0">
      <selection activeCell="K47" sqref="K47"/>
    </sheetView>
  </sheetViews>
  <sheetFormatPr baseColWidth="10" defaultColWidth="9.3984375" defaultRowHeight="13" x14ac:dyDescent="0.15"/>
  <cols>
    <col min="1" max="1" width="4.19921875" style="66" bestFit="1" customWidth="1"/>
    <col min="2" max="2" width="52.796875" style="66" bestFit="1" customWidth="1"/>
    <col min="3" max="3" width="11.796875" style="66" bestFit="1" customWidth="1"/>
    <col min="4" max="4" width="11.59765625" style="66" bestFit="1" customWidth="1"/>
    <col min="5" max="5" width="18.3984375" style="66" bestFit="1" customWidth="1"/>
    <col min="6" max="7" width="11.59765625" style="66" bestFit="1" customWidth="1"/>
    <col min="8" max="8" width="15.3984375" style="66" bestFit="1" customWidth="1"/>
    <col min="9" max="10" width="11.59765625" style="66" bestFit="1" customWidth="1"/>
    <col min="11" max="11" width="14.19921875" style="66" bestFit="1" customWidth="1"/>
    <col min="12" max="16384" width="9.3984375" style="66"/>
  </cols>
  <sheetData>
    <row r="1" spans="1:14" x14ac:dyDescent="0.15">
      <c r="A1" s="93" t="s">
        <v>21</v>
      </c>
      <c r="B1" s="94"/>
      <c r="C1" s="97" t="s">
        <v>25</v>
      </c>
      <c r="D1" s="98"/>
      <c r="E1" s="99"/>
      <c r="F1" s="98" t="s">
        <v>964</v>
      </c>
      <c r="G1" s="98"/>
      <c r="H1" s="98"/>
      <c r="I1" s="97" t="s">
        <v>965</v>
      </c>
      <c r="J1" s="98"/>
      <c r="K1" s="99"/>
    </row>
    <row r="2" spans="1:14" ht="14" thickBot="1" x14ac:dyDescent="0.2">
      <c r="A2" s="95"/>
      <c r="B2" s="96"/>
      <c r="C2" s="73" t="s">
        <v>26</v>
      </c>
      <c r="D2" s="74" t="s">
        <v>22</v>
      </c>
      <c r="E2" s="75" t="s">
        <v>23</v>
      </c>
      <c r="F2" s="76" t="s">
        <v>26</v>
      </c>
      <c r="G2" s="74" t="s">
        <v>22</v>
      </c>
      <c r="H2" s="77" t="s">
        <v>24</v>
      </c>
      <c r="I2" s="73" t="s">
        <v>26</v>
      </c>
      <c r="J2" s="74" t="s">
        <v>22</v>
      </c>
      <c r="K2" s="75" t="s">
        <v>24</v>
      </c>
    </row>
    <row r="3" spans="1:14" x14ac:dyDescent="0.15">
      <c r="A3" s="100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4" x14ac:dyDescent="0.15">
      <c r="A4" s="8">
        <v>500</v>
      </c>
      <c r="B4" s="9" t="s">
        <v>39</v>
      </c>
      <c r="C4" s="10">
        <f t="shared" ref="C4" si="0">SUMIFS(GA_BC,GA_SERV,A4, RUN_DATE, Report_Date)</f>
        <v>50</v>
      </c>
      <c r="D4" s="11">
        <f t="shared" ref="D4" si="1">SUMIFS(GA_LC,GA_SERV,A4, RUN_DATE, Report_Date)</f>
        <v>90</v>
      </c>
      <c r="E4" s="12">
        <f t="shared" ref="E4" si="2">SUMIFS(GA_DISB,GA_SERV,A4, RUN_DATE, Report_Date)</f>
        <v>238759</v>
      </c>
      <c r="F4" s="13">
        <f t="shared" ref="F4" si="3">SUMIFS(GA_DIS_B,GA_SERV,A4, RUN_DATE, Report_Date)</f>
        <v>41</v>
      </c>
      <c r="G4" s="11">
        <f t="shared" ref="G4" si="4">SUMIFS(GA_DIS_L,GA_SERV,A4, RUN_DATE, Report_Date)</f>
        <v>74</v>
      </c>
      <c r="H4" s="14">
        <f t="shared" ref="H4" si="5">SUMIFS(GA_DIS_A,GA_SERV,A4, RUN_DATE, Report_Date)</f>
        <v>206734</v>
      </c>
      <c r="I4" s="10">
        <f t="shared" ref="I4" si="6">SUMIFS(GA_NOT_B,GA_SERV,A4, RUN_DATE, Report_Date)</f>
        <v>11</v>
      </c>
      <c r="J4" s="11">
        <f t="shared" ref="J4" si="7">SUMIFS(GA_NOT_L,GA_SERV,A4, RUN_DATE, Report_Date)</f>
        <v>16</v>
      </c>
      <c r="K4" s="12">
        <f t="shared" ref="K4" si="8">SUMIFS(GA_NOT_A,GA_SERV,A4, RUN_DATE, Report_Date)</f>
        <v>32025</v>
      </c>
      <c r="M4" s="64"/>
      <c r="N4" s="64"/>
    </row>
    <row r="5" spans="1:14" x14ac:dyDescent="0.15">
      <c r="A5" s="1">
        <v>501</v>
      </c>
      <c r="B5" s="4" t="s">
        <v>40</v>
      </c>
      <c r="C5" s="6">
        <f t="shared" ref="C5:C12" si="9">SUMIFS(GA_BC,GA_SERV,A5, RUN_DATE, Report_Date)</f>
        <v>16</v>
      </c>
      <c r="D5" s="2">
        <f t="shared" ref="D5:D12" si="10">SUMIFS(GA_LC,GA_SERV,A5, RUN_DATE, Report_Date)</f>
        <v>26</v>
      </c>
      <c r="E5" s="3">
        <f t="shared" ref="E5:E12" si="11">SUMIFS(GA_DISB,GA_SERV,A5, RUN_DATE, Report_Date)</f>
        <v>72085</v>
      </c>
      <c r="F5" s="5">
        <f t="shared" ref="F5:F12" si="12">SUMIFS(GA_DIS_B,GA_SERV,A5, RUN_DATE, Report_Date)</f>
        <v>15</v>
      </c>
      <c r="G5" s="2">
        <f t="shared" ref="G5:G12" si="13">SUMIFS(GA_DIS_L,GA_SERV,A5, RUN_DATE, Report_Date)</f>
        <v>25</v>
      </c>
      <c r="H5" s="7">
        <f t="shared" ref="H5:H12" si="14">SUMIFS(GA_DIS_A,GA_SERV,A5, RUN_DATE, Report_Date)</f>
        <v>71329</v>
      </c>
      <c r="I5" s="6">
        <f t="shared" ref="I5:I12" si="15">SUMIFS(GA_NOT_B,GA_SERV,A5, RUN_DATE, Report_Date)</f>
        <v>1</v>
      </c>
      <c r="J5" s="2">
        <f t="shared" ref="J5:J12" si="16">SUMIFS(GA_NOT_L,GA_SERV,A5, RUN_DATE, Report_Date)</f>
        <v>1</v>
      </c>
      <c r="K5" s="3">
        <f t="shared" ref="K5:K12" si="17">SUMIFS(GA_NOT_A,GA_SERV,A5, RUN_DATE, Report_Date)</f>
        <v>756</v>
      </c>
      <c r="M5" s="64"/>
      <c r="N5" s="64"/>
    </row>
    <row r="6" spans="1:14" x14ac:dyDescent="0.15">
      <c r="A6" s="1">
        <v>502</v>
      </c>
      <c r="B6" s="4" t="s">
        <v>41</v>
      </c>
      <c r="C6" s="6">
        <f t="shared" si="9"/>
        <v>6</v>
      </c>
      <c r="D6" s="2">
        <f t="shared" si="10"/>
        <v>13</v>
      </c>
      <c r="E6" s="3">
        <f t="shared" si="11"/>
        <v>34251</v>
      </c>
      <c r="F6" s="5">
        <f t="shared" si="12"/>
        <v>6</v>
      </c>
      <c r="G6" s="2">
        <f t="shared" si="13"/>
        <v>13</v>
      </c>
      <c r="H6" s="7">
        <f t="shared" si="14"/>
        <v>34251</v>
      </c>
      <c r="I6" s="6">
        <f t="shared" si="15"/>
        <v>0</v>
      </c>
      <c r="J6" s="2">
        <f t="shared" si="16"/>
        <v>0</v>
      </c>
      <c r="K6" s="3">
        <f t="shared" si="17"/>
        <v>0</v>
      </c>
      <c r="M6" s="64"/>
      <c r="N6" s="64"/>
    </row>
    <row r="7" spans="1:14" x14ac:dyDescent="0.15">
      <c r="A7" s="1">
        <v>504</v>
      </c>
      <c r="B7" s="4" t="s">
        <v>42</v>
      </c>
      <c r="C7" s="6">
        <f t="shared" si="9"/>
        <v>2</v>
      </c>
      <c r="D7" s="2">
        <f t="shared" si="10"/>
        <v>6</v>
      </c>
      <c r="E7" s="3">
        <f t="shared" si="11"/>
        <v>24250</v>
      </c>
      <c r="F7" s="5">
        <f t="shared" si="12"/>
        <v>2</v>
      </c>
      <c r="G7" s="2">
        <f t="shared" si="13"/>
        <v>6</v>
      </c>
      <c r="H7" s="7">
        <f t="shared" si="14"/>
        <v>24250</v>
      </c>
      <c r="I7" s="6">
        <f t="shared" si="15"/>
        <v>0</v>
      </c>
      <c r="J7" s="2">
        <f t="shared" si="16"/>
        <v>0</v>
      </c>
      <c r="K7" s="3">
        <f t="shared" si="17"/>
        <v>0</v>
      </c>
      <c r="M7" s="64"/>
      <c r="N7" s="64"/>
    </row>
    <row r="8" spans="1:14" x14ac:dyDescent="0.15">
      <c r="A8" s="1">
        <v>506</v>
      </c>
      <c r="B8" s="4" t="s">
        <v>43</v>
      </c>
      <c r="C8" s="6">
        <f t="shared" si="9"/>
        <v>5</v>
      </c>
      <c r="D8" s="2">
        <f t="shared" si="10"/>
        <v>11</v>
      </c>
      <c r="E8" s="3">
        <f t="shared" si="11"/>
        <v>15001</v>
      </c>
      <c r="F8" s="5">
        <f t="shared" si="12"/>
        <v>5</v>
      </c>
      <c r="G8" s="2">
        <f t="shared" si="13"/>
        <v>11</v>
      </c>
      <c r="H8" s="7">
        <f t="shared" si="14"/>
        <v>15001</v>
      </c>
      <c r="I8" s="6">
        <f t="shared" si="15"/>
        <v>0</v>
      </c>
      <c r="J8" s="2">
        <f t="shared" si="16"/>
        <v>0</v>
      </c>
      <c r="K8" s="3">
        <f t="shared" si="17"/>
        <v>0</v>
      </c>
      <c r="M8" s="64"/>
      <c r="N8" s="64"/>
    </row>
    <row r="9" spans="1:14" x14ac:dyDescent="0.15">
      <c r="A9" s="1">
        <v>578</v>
      </c>
      <c r="B9" s="4" t="s">
        <v>46</v>
      </c>
      <c r="C9" s="6">
        <f t="shared" si="9"/>
        <v>2016</v>
      </c>
      <c r="D9" s="2">
        <f t="shared" si="10"/>
        <v>7062</v>
      </c>
      <c r="E9" s="3">
        <f t="shared" si="11"/>
        <v>22906043</v>
      </c>
      <c r="F9" s="5">
        <f t="shared" si="12"/>
        <v>1812</v>
      </c>
      <c r="G9" s="2">
        <f t="shared" si="13"/>
        <v>6202</v>
      </c>
      <c r="H9" s="7">
        <f t="shared" si="14"/>
        <v>19974534</v>
      </c>
      <c r="I9" s="6">
        <f t="shared" si="15"/>
        <v>211</v>
      </c>
      <c r="J9" s="2">
        <f t="shared" si="16"/>
        <v>860</v>
      </c>
      <c r="K9" s="3">
        <f t="shared" si="17"/>
        <v>2931509</v>
      </c>
      <c r="M9" s="64"/>
      <c r="N9" s="64"/>
    </row>
    <row r="10" spans="1:14" x14ac:dyDescent="0.15">
      <c r="A10" s="1">
        <v>579</v>
      </c>
      <c r="B10" s="4" t="s">
        <v>47</v>
      </c>
      <c r="C10" s="6">
        <f t="shared" si="9"/>
        <v>1624</v>
      </c>
      <c r="D10" s="2">
        <f t="shared" si="10"/>
        <v>5974</v>
      </c>
      <c r="E10" s="3">
        <f t="shared" si="11"/>
        <v>20445330</v>
      </c>
      <c r="F10" s="5">
        <f t="shared" si="12"/>
        <v>1523</v>
      </c>
      <c r="G10" s="2">
        <f t="shared" si="13"/>
        <v>5486</v>
      </c>
      <c r="H10" s="7">
        <f t="shared" si="14"/>
        <v>18724010</v>
      </c>
      <c r="I10" s="6">
        <f t="shared" si="15"/>
        <v>160</v>
      </c>
      <c r="J10" s="2">
        <f t="shared" si="16"/>
        <v>488</v>
      </c>
      <c r="K10" s="3">
        <f t="shared" si="17"/>
        <v>1721320</v>
      </c>
      <c r="M10" s="64"/>
      <c r="N10" s="64"/>
    </row>
    <row r="11" spans="1:14" x14ac:dyDescent="0.15">
      <c r="A11" s="1">
        <v>580</v>
      </c>
      <c r="B11" s="4" t="s">
        <v>48</v>
      </c>
      <c r="C11" s="6">
        <f t="shared" si="9"/>
        <v>1818</v>
      </c>
      <c r="D11" s="2">
        <f t="shared" si="10"/>
        <v>6408</v>
      </c>
      <c r="E11" s="3">
        <f t="shared" si="11"/>
        <v>20914644</v>
      </c>
      <c r="F11" s="5">
        <f t="shared" si="12"/>
        <v>1566</v>
      </c>
      <c r="G11" s="2">
        <f t="shared" si="13"/>
        <v>5435</v>
      </c>
      <c r="H11" s="7">
        <f t="shared" si="14"/>
        <v>17574616</v>
      </c>
      <c r="I11" s="6">
        <f t="shared" si="15"/>
        <v>258</v>
      </c>
      <c r="J11" s="2">
        <f t="shared" si="16"/>
        <v>973</v>
      </c>
      <c r="K11" s="3">
        <f t="shared" si="17"/>
        <v>3340028</v>
      </c>
      <c r="M11" s="64"/>
      <c r="N11" s="64"/>
    </row>
    <row r="12" spans="1:14" ht="14" thickBot="1" x14ac:dyDescent="0.2">
      <c r="A12" s="15">
        <v>581</v>
      </c>
      <c r="B12" s="16" t="s">
        <v>49</v>
      </c>
      <c r="C12" s="17">
        <f t="shared" si="9"/>
        <v>1847</v>
      </c>
      <c r="D12" s="18">
        <f t="shared" si="10"/>
        <v>6632</v>
      </c>
      <c r="E12" s="19">
        <f t="shared" si="11"/>
        <v>22123099</v>
      </c>
      <c r="F12" s="20">
        <f t="shared" si="12"/>
        <v>1840</v>
      </c>
      <c r="G12" s="18">
        <f t="shared" si="13"/>
        <v>6600</v>
      </c>
      <c r="H12" s="21">
        <f t="shared" si="14"/>
        <v>22034361</v>
      </c>
      <c r="I12" s="17">
        <f t="shared" si="15"/>
        <v>8</v>
      </c>
      <c r="J12" s="18">
        <f t="shared" si="16"/>
        <v>32</v>
      </c>
      <c r="K12" s="19">
        <f t="shared" si="17"/>
        <v>88738</v>
      </c>
      <c r="M12" s="64"/>
      <c r="N12" s="64"/>
    </row>
    <row r="13" spans="1:14" ht="14" thickBot="1" x14ac:dyDescent="0.2">
      <c r="A13" s="91" t="str">
        <f>A3&amp;" Totals:"</f>
        <v>Open Federal Loan Servicers Totals:</v>
      </c>
      <c r="B13" s="92"/>
      <c r="C13" s="40">
        <f t="shared" ref="C13:K13" si="18">SUM(C4:C12)</f>
        <v>7384</v>
      </c>
      <c r="D13" s="40">
        <f t="shared" si="18"/>
        <v>26222</v>
      </c>
      <c r="E13" s="41">
        <f t="shared" si="18"/>
        <v>86773462</v>
      </c>
      <c r="F13" s="42">
        <f t="shared" si="18"/>
        <v>6810</v>
      </c>
      <c r="G13" s="40">
        <f t="shared" si="18"/>
        <v>23852</v>
      </c>
      <c r="H13" s="43">
        <f t="shared" si="18"/>
        <v>78659086</v>
      </c>
      <c r="I13" s="42">
        <f t="shared" si="18"/>
        <v>649</v>
      </c>
      <c r="J13" s="40">
        <f t="shared" si="18"/>
        <v>2370</v>
      </c>
      <c r="K13" s="43">
        <f t="shared" si="18"/>
        <v>8114376</v>
      </c>
      <c r="M13" s="64"/>
      <c r="N13" s="64"/>
    </row>
    <row r="14" spans="1:14" x14ac:dyDescent="0.15">
      <c r="A14" s="103" t="s">
        <v>52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M14" s="64"/>
      <c r="N14" s="64"/>
    </row>
    <row r="15" spans="1:14" x14ac:dyDescent="0.15">
      <c r="A15" s="8">
        <v>529</v>
      </c>
      <c r="B15" s="9" t="s">
        <v>44</v>
      </c>
      <c r="C15" s="10">
        <f>SUMIFS(GA_BC,GA_SERV,A15, RUN_DATE, Report_Date)</f>
        <v>21</v>
      </c>
      <c r="D15" s="11">
        <f>SUMIFS(GA_LC,GA_SERV,A15, RUN_DATE, Report_Date)</f>
        <v>35</v>
      </c>
      <c r="E15" s="12">
        <f>SUMIFS(GA_DISB,GA_SERV,A15, RUN_DATE, Report_Date)</f>
        <v>247140</v>
      </c>
      <c r="F15" s="13">
        <f>SUMIFS(GA_DIS_B,GA_SERV,A15, RUN_DATE, Report_Date)</f>
        <v>18</v>
      </c>
      <c r="G15" s="11">
        <f>SUMIFS(GA_DIS_L,GA_SERV,A15, RUN_DATE, Report_Date)</f>
        <v>30</v>
      </c>
      <c r="H15" s="14">
        <f>SUMIFS(GA_DIS_A,GA_SERV,A15, RUN_DATE, Report_Date)</f>
        <v>211971</v>
      </c>
      <c r="I15" s="10">
        <f>SUMIFS(GA_NOT_B,GA_SERV,A15, RUN_DATE, Report_Date)</f>
        <v>3</v>
      </c>
      <c r="J15" s="11">
        <f>SUMIFS(GA_NOT_L,GA_SERV,A15, RUN_DATE, Report_Date)</f>
        <v>5</v>
      </c>
      <c r="K15" s="12">
        <f>SUMIFS(GA_NOT_A,GA_SERV,A15, RUN_DATE, Report_Date)</f>
        <v>35169</v>
      </c>
      <c r="M15" s="64"/>
      <c r="N15" s="64"/>
    </row>
    <row r="16" spans="1:14" x14ac:dyDescent="0.15">
      <c r="A16" s="1">
        <v>556</v>
      </c>
      <c r="B16" s="4" t="s">
        <v>1</v>
      </c>
      <c r="C16" s="6">
        <f>SUMIFS(GA_BC,GA_SERV,A16, RUN_DATE, Report_Date)</f>
        <v>7354</v>
      </c>
      <c r="D16" s="2">
        <f>SUMIFS(GA_LC,GA_SERV,A16, RUN_DATE, Report_Date)</f>
        <v>23544</v>
      </c>
      <c r="E16" s="3">
        <f>SUMIFS(GA_DISB,GA_SERV,A16, RUN_DATE, Report_Date)</f>
        <v>68653267</v>
      </c>
      <c r="F16" s="5">
        <f>SUMIFS(GA_DIS_B,GA_SERV,A16, RUN_DATE, Report_Date)</f>
        <v>6246</v>
      </c>
      <c r="G16" s="2">
        <f>SUMIFS(GA_DIS_L,GA_SERV,A16, RUN_DATE, Report_Date)</f>
        <v>19737</v>
      </c>
      <c r="H16" s="7">
        <f>SUMIFS(GA_DIS_A,GA_SERV,A16, RUN_DATE, Report_Date)</f>
        <v>57497095</v>
      </c>
      <c r="I16" s="6">
        <f>SUMIFS(GA_NOT_B,GA_SERV,A16, RUN_DATE, Report_Date)</f>
        <v>1130</v>
      </c>
      <c r="J16" s="2">
        <f>SUMIFS(GA_NOT_L,GA_SERV,A16, RUN_DATE, Report_Date)</f>
        <v>3807</v>
      </c>
      <c r="K16" s="3">
        <f>SUMIFS(GA_NOT_A,GA_SERV,A16, RUN_DATE, Report_Date)</f>
        <v>11156172</v>
      </c>
      <c r="M16" s="64"/>
      <c r="N16" s="64"/>
    </row>
    <row r="17" spans="1:14" ht="14" thickBot="1" x14ac:dyDescent="0.2">
      <c r="A17" s="15">
        <v>582</v>
      </c>
      <c r="B17" s="16" t="s">
        <v>50</v>
      </c>
      <c r="C17" s="17">
        <f>SUMIFS(GA_BC,GA_SERV,A17, RUN_DATE, Report_Date)</f>
        <v>91</v>
      </c>
      <c r="D17" s="18">
        <f>SUMIFS(GA_LC,GA_SERV,A17, RUN_DATE, Report_Date)</f>
        <v>322</v>
      </c>
      <c r="E17" s="19">
        <f>SUMIFS(GA_DISB,GA_SERV,A17, RUN_DATE, Report_Date)</f>
        <v>1047039</v>
      </c>
      <c r="F17" s="20">
        <f>SUMIFS(GA_DIS_B,GA_SERV,A17, RUN_DATE, Report_Date)</f>
        <v>0</v>
      </c>
      <c r="G17" s="18">
        <f>SUMIFS(GA_DIS_L,GA_SERV,A17, RUN_DATE, Report_Date)</f>
        <v>0</v>
      </c>
      <c r="H17" s="21">
        <f>SUMIFS(GA_DIS_A,GA_SERV,A17, RUN_DATE, Report_Date)</f>
        <v>0</v>
      </c>
      <c r="I17" s="17">
        <f>SUMIFS(GA_NOT_B,GA_SERV,A17, RUN_DATE, Report_Date)</f>
        <v>91</v>
      </c>
      <c r="J17" s="18">
        <f>SUMIFS(GA_NOT_L,GA_SERV,A17, RUN_DATE, Report_Date)</f>
        <v>322</v>
      </c>
      <c r="K17" s="19">
        <f>SUMIFS(GA_NOT_A,GA_SERV,A17, RUN_DATE, Report_Date)</f>
        <v>1047039</v>
      </c>
      <c r="M17" s="64"/>
      <c r="N17" s="64"/>
    </row>
    <row r="18" spans="1:14" ht="14" thickBot="1" x14ac:dyDescent="0.2">
      <c r="A18" s="91" t="str">
        <f>A14&amp;" Totals:"</f>
        <v>Special Federal Loan Servicers Totals:</v>
      </c>
      <c r="B18" s="92"/>
      <c r="C18" s="40">
        <f>SUM(C15:C17)</f>
        <v>7466</v>
      </c>
      <c r="D18" s="40">
        <f>SUM(D15:D17)</f>
        <v>23901</v>
      </c>
      <c r="E18" s="41">
        <f t="shared" ref="E18" si="19">SUM(E15:E17, RUN_DATE, Report_Date)</f>
        <v>72555715</v>
      </c>
      <c r="F18" s="42">
        <f t="shared" ref="F18:K18" si="20">SUM(F15:F17)</f>
        <v>6264</v>
      </c>
      <c r="G18" s="40">
        <f t="shared" si="20"/>
        <v>19767</v>
      </c>
      <c r="H18" s="43">
        <f t="shared" si="20"/>
        <v>57709066</v>
      </c>
      <c r="I18" s="42">
        <f t="shared" si="20"/>
        <v>1224</v>
      </c>
      <c r="J18" s="40">
        <f t="shared" si="20"/>
        <v>4134</v>
      </c>
      <c r="K18" s="43">
        <f t="shared" si="20"/>
        <v>12238380</v>
      </c>
      <c r="M18" s="64"/>
      <c r="N18" s="64"/>
    </row>
    <row r="19" spans="1:14" x14ac:dyDescent="0.15">
      <c r="A19" s="103" t="s">
        <v>53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5"/>
      <c r="M19" s="64"/>
      <c r="N19" s="64"/>
    </row>
    <row r="20" spans="1:14" x14ac:dyDescent="0.15">
      <c r="A20" s="8">
        <v>577</v>
      </c>
      <c r="B20" s="9" t="s">
        <v>45</v>
      </c>
      <c r="C20" s="10">
        <f>SUMIFS(GA_BC,GA_SERV,A20, RUN_DATE, Report_Date)</f>
        <v>2</v>
      </c>
      <c r="D20" s="11">
        <f>SUMIFS(GA_LC,GA_SERV,A20, RUN_DATE, Report_Date)</f>
        <v>2</v>
      </c>
      <c r="E20" s="12">
        <f>SUMIFS(GA_DISB,GA_SERV,A20, RUN_DATE, Report_Date)</f>
        <v>1743</v>
      </c>
      <c r="F20" s="13">
        <f>SUMIFS(GA_DIS_B,GA_SERV,A20, RUN_DATE, Report_Date)</f>
        <v>0</v>
      </c>
      <c r="G20" s="11">
        <f>SUMIFS(GA_DIS_L,GA_SERV,A20, RUN_DATE, Report_Date)</f>
        <v>0</v>
      </c>
      <c r="H20" s="14">
        <f>SUMIFS(GA_DIS_A,GA_SERV,A20, RUN_DATE, Report_Date)</f>
        <v>0</v>
      </c>
      <c r="I20" s="10">
        <f>SUMIFS(GA_NOT_B,GA_SERV,A20, RUN_DATE, Report_Date)</f>
        <v>2</v>
      </c>
      <c r="J20" s="11">
        <f>SUMIFS(GA_NOT_L,GA_SERV,A20, RUN_DATE, Report_Date)</f>
        <v>2</v>
      </c>
      <c r="K20" s="12">
        <f>SUMIFS(GA_NOT_A,GA_SERV,A20, RUN_DATE, Report_Date)</f>
        <v>1743</v>
      </c>
      <c r="M20" s="64"/>
      <c r="N20" s="64"/>
    </row>
    <row r="21" spans="1:14" x14ac:dyDescent="0.15">
      <c r="A21" s="33">
        <v>583</v>
      </c>
      <c r="B21" s="34" t="s">
        <v>2</v>
      </c>
      <c r="C21" s="35">
        <f>SUMIFS(GA_BC,GA_SERV,A21, RUN_DATE, Report_Date)</f>
        <v>6</v>
      </c>
      <c r="D21" s="36">
        <f>SUMIFS(GA_LC,GA_SERV,A21, RUN_DATE, Report_Date)</f>
        <v>11</v>
      </c>
      <c r="E21" s="37">
        <f>SUMIFS(GA_DISB,GA_SERV,A21, RUN_DATE, Report_Date)</f>
        <v>33062</v>
      </c>
      <c r="F21" s="38">
        <f>SUMIFS(GA_DIS_B,GA_SERV,A21, RUN_DATE, Report_Date)</f>
        <v>5</v>
      </c>
      <c r="G21" s="36">
        <f>SUMIFS(GA_DIS_L,GA_SERV,A21, RUN_DATE, Report_Date)</f>
        <v>9</v>
      </c>
      <c r="H21" s="39">
        <f>SUMIFS(GA_DIS_A,GA_SERV,A21, RUN_DATE, Report_Date)</f>
        <v>26437</v>
      </c>
      <c r="I21" s="35">
        <f>SUMIFS(GA_NOT_B,GA_SERV,A21, RUN_DATE, Report_Date)</f>
        <v>1</v>
      </c>
      <c r="J21" s="36">
        <f>SUMIFS(GA_NOT_L,GA_SERV,A21, RUN_DATE, Report_Date)</f>
        <v>2</v>
      </c>
      <c r="K21" s="37">
        <f>SUMIFS(GA_NOT_A,GA_SERV,A21, RUN_DATE, Report_Date)</f>
        <v>6625</v>
      </c>
      <c r="M21" s="64"/>
      <c r="N21" s="64"/>
    </row>
    <row r="22" spans="1:14" ht="14" thickBot="1" x14ac:dyDescent="0.2">
      <c r="A22" s="15">
        <v>555</v>
      </c>
      <c r="B22" s="16" t="s">
        <v>0</v>
      </c>
      <c r="C22" s="17">
        <f>SUMIFS(GA_BC,GA_SERV,A22, RUN_DATE, Report_Date)</f>
        <v>2</v>
      </c>
      <c r="D22" s="18">
        <f>SUMIFS(GA_LC,GA_SERV,A22, RUN_DATE, Report_Date)</f>
        <v>3</v>
      </c>
      <c r="E22" s="19">
        <f>SUMIFS(GA_DISB,GA_SERV,A22, RUN_DATE, Report_Date)</f>
        <v>3084</v>
      </c>
      <c r="F22" s="20">
        <f>SUMIFS(GA_DIS_B,GA_SERV,A22, RUN_DATE, Report_Date)</f>
        <v>1</v>
      </c>
      <c r="G22" s="18">
        <f>SUMIFS(GA_DIS_L,GA_SERV,A22, RUN_DATE, Report_Date)</f>
        <v>2</v>
      </c>
      <c r="H22" s="21">
        <f>SUMIFS(GA_DIS_A,GA_SERV,A22, RUN_DATE, Report_Date)</f>
        <v>2209</v>
      </c>
      <c r="I22" s="17">
        <f>SUMIFS(GA_NOT_B,GA_SERV,A22, RUN_DATE, Report_Date)</f>
        <v>1</v>
      </c>
      <c r="J22" s="18">
        <f>SUMIFS(GA_NOT_L,GA_SERV,A22, RUN_DATE, Report_Date)</f>
        <v>1</v>
      </c>
      <c r="K22" s="19">
        <f>SUMIFS(GA_NOT_A,GA_SERV,A22, RUN_DATE, Report_Date)</f>
        <v>875</v>
      </c>
      <c r="M22" s="64"/>
      <c r="N22" s="64"/>
    </row>
    <row r="23" spans="1:14" ht="14" thickBot="1" x14ac:dyDescent="0.2">
      <c r="A23" s="91" t="str">
        <f>A19&amp;" Totals:"</f>
        <v>Closed Federal Loan Servicers Totals:</v>
      </c>
      <c r="B23" s="92"/>
      <c r="C23" s="40">
        <f t="shared" ref="C23:K23" si="21">SUM(C20:C22)</f>
        <v>10</v>
      </c>
      <c r="D23" s="40">
        <f t="shared" si="21"/>
        <v>16</v>
      </c>
      <c r="E23" s="41">
        <f t="shared" si="21"/>
        <v>37889</v>
      </c>
      <c r="F23" s="42">
        <f t="shared" si="21"/>
        <v>6</v>
      </c>
      <c r="G23" s="40">
        <f t="shared" si="21"/>
        <v>11</v>
      </c>
      <c r="H23" s="43">
        <f t="shared" si="21"/>
        <v>28646</v>
      </c>
      <c r="I23" s="42">
        <f t="shared" si="21"/>
        <v>4</v>
      </c>
      <c r="J23" s="40">
        <f t="shared" si="21"/>
        <v>5</v>
      </c>
      <c r="K23" s="43">
        <f t="shared" si="21"/>
        <v>9243</v>
      </c>
      <c r="M23" s="64"/>
      <c r="N23" s="64"/>
    </row>
    <row r="24" spans="1:14" x14ac:dyDescent="0.15">
      <c r="A24" s="103" t="s">
        <v>55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5"/>
      <c r="M24" s="64"/>
      <c r="N24" s="64"/>
    </row>
    <row r="25" spans="1:14" x14ac:dyDescent="0.15">
      <c r="A25" s="8">
        <v>706</v>
      </c>
      <c r="B25" s="9" t="s">
        <v>3</v>
      </c>
      <c r="C25" s="10">
        <f t="shared" ref="C25:C43" si="22">SUMIFS(GA_BC,GA_SERV,A25, RUN_DATE, Report_Date)</f>
        <v>29</v>
      </c>
      <c r="D25" s="11">
        <f t="shared" ref="D25:D43" si="23">SUMIFS(GA_LC,GA_SERV,A25, RUN_DATE, Report_Date)</f>
        <v>56</v>
      </c>
      <c r="E25" s="12">
        <f t="shared" ref="E25:E43" si="24">SUMIFS(GA_DISB,GA_SERV,A25, RUN_DATE, Report_Date)</f>
        <v>126546</v>
      </c>
      <c r="F25" s="13">
        <f t="shared" ref="F25:F43" si="25">SUMIFS(GA_DIS_B,GA_SERV,A25, RUN_DATE, Report_Date)</f>
        <v>0</v>
      </c>
      <c r="G25" s="11">
        <f t="shared" ref="G25:G43" si="26">SUMIFS(GA_DIS_L,GA_SERV,A25, RUN_DATE, Report_Date)</f>
        <v>0</v>
      </c>
      <c r="H25" s="14">
        <f t="shared" ref="H25:H43" si="27">SUMIFS(GA_DIS_A,GA_SERV,A25, RUN_DATE, Report_Date)</f>
        <v>0</v>
      </c>
      <c r="I25" s="10">
        <f t="shared" ref="I25:I43" si="28">SUMIFS(GA_NOT_B,GA_SERV,A25, RUN_DATE, Report_Date)</f>
        <v>29</v>
      </c>
      <c r="J25" s="11">
        <f t="shared" ref="J25:J43" si="29">SUMIFS(GA_NOT_L,GA_SERV,A25, RUN_DATE, Report_Date)</f>
        <v>56</v>
      </c>
      <c r="K25" s="12">
        <f t="shared" ref="K25:K43" si="30">SUMIFS(GA_NOT_A,GA_SERV,A25, RUN_DATE, Report_Date)</f>
        <v>126546</v>
      </c>
      <c r="M25" s="64"/>
      <c r="N25" s="64"/>
    </row>
    <row r="26" spans="1:14" x14ac:dyDescent="0.15">
      <c r="A26" s="1">
        <v>712</v>
      </c>
      <c r="B26" s="4" t="s">
        <v>4</v>
      </c>
      <c r="C26" s="6">
        <f t="shared" si="22"/>
        <v>2</v>
      </c>
      <c r="D26" s="2">
        <f t="shared" si="23"/>
        <v>2</v>
      </c>
      <c r="E26" s="3">
        <f t="shared" si="24"/>
        <v>7500</v>
      </c>
      <c r="F26" s="5">
        <f t="shared" si="25"/>
        <v>2</v>
      </c>
      <c r="G26" s="2">
        <f t="shared" si="26"/>
        <v>2</v>
      </c>
      <c r="H26" s="7">
        <f t="shared" si="27"/>
        <v>7500</v>
      </c>
      <c r="I26" s="6">
        <f t="shared" si="28"/>
        <v>0</v>
      </c>
      <c r="J26" s="2">
        <f t="shared" si="29"/>
        <v>0</v>
      </c>
      <c r="K26" s="3">
        <f t="shared" si="30"/>
        <v>0</v>
      </c>
      <c r="M26" s="64"/>
      <c r="N26" s="64"/>
    </row>
    <row r="27" spans="1:14" x14ac:dyDescent="0.15">
      <c r="A27" s="1">
        <v>721</v>
      </c>
      <c r="B27" s="4" t="s">
        <v>5</v>
      </c>
      <c r="C27" s="6">
        <f t="shared" si="22"/>
        <v>8</v>
      </c>
      <c r="D27" s="2">
        <f t="shared" si="23"/>
        <v>34</v>
      </c>
      <c r="E27" s="3">
        <f t="shared" si="24"/>
        <v>105962</v>
      </c>
      <c r="F27" s="5">
        <f t="shared" si="25"/>
        <v>1</v>
      </c>
      <c r="G27" s="2">
        <f t="shared" si="26"/>
        <v>1</v>
      </c>
      <c r="H27" s="7">
        <f t="shared" si="27"/>
        <v>2000</v>
      </c>
      <c r="I27" s="6">
        <f t="shared" si="28"/>
        <v>7</v>
      </c>
      <c r="J27" s="2">
        <f t="shared" si="29"/>
        <v>33</v>
      </c>
      <c r="K27" s="3">
        <f t="shared" si="30"/>
        <v>103962</v>
      </c>
      <c r="M27" s="64"/>
      <c r="N27" s="64"/>
    </row>
    <row r="28" spans="1:14" x14ac:dyDescent="0.15">
      <c r="A28" s="1">
        <v>725</v>
      </c>
      <c r="B28" s="4" t="s">
        <v>6</v>
      </c>
      <c r="C28" s="6">
        <f t="shared" si="22"/>
        <v>2</v>
      </c>
      <c r="D28" s="2">
        <f t="shared" si="23"/>
        <v>13</v>
      </c>
      <c r="E28" s="3">
        <f t="shared" si="24"/>
        <v>27472</v>
      </c>
      <c r="F28" s="5">
        <f t="shared" si="25"/>
        <v>0</v>
      </c>
      <c r="G28" s="2">
        <f t="shared" si="26"/>
        <v>0</v>
      </c>
      <c r="H28" s="7">
        <f t="shared" si="27"/>
        <v>0</v>
      </c>
      <c r="I28" s="6">
        <f t="shared" si="28"/>
        <v>2</v>
      </c>
      <c r="J28" s="2">
        <f t="shared" si="29"/>
        <v>13</v>
      </c>
      <c r="K28" s="3">
        <f t="shared" si="30"/>
        <v>27472</v>
      </c>
      <c r="M28" s="64"/>
      <c r="N28" s="64"/>
    </row>
    <row r="29" spans="1:14" x14ac:dyDescent="0.15">
      <c r="A29" s="1">
        <v>729</v>
      </c>
      <c r="B29" s="4" t="s">
        <v>7</v>
      </c>
      <c r="C29" s="6">
        <f t="shared" si="22"/>
        <v>2</v>
      </c>
      <c r="D29" s="2">
        <f t="shared" si="23"/>
        <v>2</v>
      </c>
      <c r="E29" s="3">
        <f t="shared" si="24"/>
        <v>5250</v>
      </c>
      <c r="F29" s="5">
        <f t="shared" si="25"/>
        <v>0</v>
      </c>
      <c r="G29" s="2">
        <f t="shared" si="26"/>
        <v>0</v>
      </c>
      <c r="H29" s="7">
        <f t="shared" si="27"/>
        <v>0</v>
      </c>
      <c r="I29" s="6">
        <f t="shared" si="28"/>
        <v>2</v>
      </c>
      <c r="J29" s="2">
        <f t="shared" si="29"/>
        <v>2</v>
      </c>
      <c r="K29" s="3">
        <f t="shared" si="30"/>
        <v>5250</v>
      </c>
      <c r="M29" s="64"/>
      <c r="N29" s="64"/>
    </row>
    <row r="30" spans="1:14" x14ac:dyDescent="0.15">
      <c r="A30" s="1">
        <v>731</v>
      </c>
      <c r="B30" s="4" t="s">
        <v>8</v>
      </c>
      <c r="C30" s="6">
        <f t="shared" si="22"/>
        <v>4</v>
      </c>
      <c r="D30" s="2">
        <f t="shared" si="23"/>
        <v>12</v>
      </c>
      <c r="E30" s="3">
        <f t="shared" si="24"/>
        <v>34051</v>
      </c>
      <c r="F30" s="5">
        <f t="shared" si="25"/>
        <v>2</v>
      </c>
      <c r="G30" s="2">
        <f t="shared" si="26"/>
        <v>8</v>
      </c>
      <c r="H30" s="7">
        <f t="shared" si="27"/>
        <v>22822</v>
      </c>
      <c r="I30" s="6">
        <f t="shared" si="28"/>
        <v>2</v>
      </c>
      <c r="J30" s="2">
        <f t="shared" si="29"/>
        <v>4</v>
      </c>
      <c r="K30" s="3">
        <f t="shared" si="30"/>
        <v>11229</v>
      </c>
      <c r="M30" s="64"/>
      <c r="N30" s="64"/>
    </row>
    <row r="31" spans="1:14" x14ac:dyDescent="0.15">
      <c r="A31" s="1">
        <v>733</v>
      </c>
      <c r="B31" s="4" t="s">
        <v>9</v>
      </c>
      <c r="C31" s="6">
        <f t="shared" si="22"/>
        <v>3</v>
      </c>
      <c r="D31" s="2">
        <f t="shared" si="23"/>
        <v>10</v>
      </c>
      <c r="E31" s="3">
        <f t="shared" si="24"/>
        <v>11485</v>
      </c>
      <c r="F31" s="5">
        <f t="shared" si="25"/>
        <v>0</v>
      </c>
      <c r="G31" s="2">
        <f t="shared" si="26"/>
        <v>0</v>
      </c>
      <c r="H31" s="7">
        <f t="shared" si="27"/>
        <v>0</v>
      </c>
      <c r="I31" s="6">
        <f t="shared" si="28"/>
        <v>3</v>
      </c>
      <c r="J31" s="2">
        <f t="shared" si="29"/>
        <v>10</v>
      </c>
      <c r="K31" s="3">
        <f t="shared" si="30"/>
        <v>11485</v>
      </c>
      <c r="M31" s="64"/>
      <c r="N31" s="64"/>
    </row>
    <row r="32" spans="1:14" x14ac:dyDescent="0.15">
      <c r="A32" s="1">
        <v>734</v>
      </c>
      <c r="B32" s="4" t="s">
        <v>10</v>
      </c>
      <c r="C32" s="6">
        <f t="shared" si="22"/>
        <v>4</v>
      </c>
      <c r="D32" s="2">
        <f t="shared" si="23"/>
        <v>13</v>
      </c>
      <c r="E32" s="3">
        <f t="shared" si="24"/>
        <v>39136</v>
      </c>
      <c r="F32" s="5">
        <f t="shared" si="25"/>
        <v>1</v>
      </c>
      <c r="G32" s="2">
        <f t="shared" si="26"/>
        <v>7</v>
      </c>
      <c r="H32" s="7">
        <f t="shared" si="27"/>
        <v>20251</v>
      </c>
      <c r="I32" s="6">
        <f t="shared" si="28"/>
        <v>4</v>
      </c>
      <c r="J32" s="2">
        <f t="shared" si="29"/>
        <v>6</v>
      </c>
      <c r="K32" s="3">
        <f t="shared" si="30"/>
        <v>18885</v>
      </c>
      <c r="M32" s="64"/>
      <c r="N32" s="64"/>
    </row>
    <row r="33" spans="1:14" x14ac:dyDescent="0.15">
      <c r="A33" s="1">
        <v>736</v>
      </c>
      <c r="B33" s="4" t="s">
        <v>11</v>
      </c>
      <c r="C33" s="6">
        <f t="shared" si="22"/>
        <v>21</v>
      </c>
      <c r="D33" s="2">
        <f t="shared" si="23"/>
        <v>62</v>
      </c>
      <c r="E33" s="3">
        <f t="shared" si="24"/>
        <v>96311</v>
      </c>
      <c r="F33" s="5">
        <f t="shared" si="25"/>
        <v>10</v>
      </c>
      <c r="G33" s="2">
        <f t="shared" si="26"/>
        <v>25</v>
      </c>
      <c r="H33" s="7">
        <f t="shared" si="27"/>
        <v>29496</v>
      </c>
      <c r="I33" s="6">
        <f t="shared" si="28"/>
        <v>11</v>
      </c>
      <c r="J33" s="2">
        <f t="shared" si="29"/>
        <v>37</v>
      </c>
      <c r="K33" s="3">
        <f t="shared" si="30"/>
        <v>66815</v>
      </c>
      <c r="M33" s="64"/>
      <c r="N33" s="64"/>
    </row>
    <row r="34" spans="1:14" x14ac:dyDescent="0.15">
      <c r="A34" s="1">
        <v>737</v>
      </c>
      <c r="B34" s="4" t="s">
        <v>12</v>
      </c>
      <c r="C34" s="6">
        <f t="shared" si="22"/>
        <v>3</v>
      </c>
      <c r="D34" s="2">
        <f t="shared" si="23"/>
        <v>4</v>
      </c>
      <c r="E34" s="3">
        <f t="shared" si="24"/>
        <v>6363</v>
      </c>
      <c r="F34" s="5">
        <f t="shared" si="25"/>
        <v>3</v>
      </c>
      <c r="G34" s="2">
        <f t="shared" si="26"/>
        <v>4</v>
      </c>
      <c r="H34" s="7">
        <f t="shared" si="27"/>
        <v>6363</v>
      </c>
      <c r="I34" s="6">
        <f t="shared" si="28"/>
        <v>0</v>
      </c>
      <c r="J34" s="2">
        <f t="shared" si="29"/>
        <v>0</v>
      </c>
      <c r="K34" s="3">
        <f t="shared" si="30"/>
        <v>0</v>
      </c>
      <c r="M34" s="64"/>
      <c r="N34" s="64"/>
    </row>
    <row r="35" spans="1:14" x14ac:dyDescent="0.15">
      <c r="A35" s="1">
        <v>742</v>
      </c>
      <c r="B35" s="4" t="s">
        <v>13</v>
      </c>
      <c r="C35" s="6">
        <f t="shared" si="22"/>
        <v>8</v>
      </c>
      <c r="D35" s="2">
        <f t="shared" si="23"/>
        <v>34</v>
      </c>
      <c r="E35" s="3">
        <f t="shared" si="24"/>
        <v>80662</v>
      </c>
      <c r="F35" s="5">
        <f t="shared" si="25"/>
        <v>6</v>
      </c>
      <c r="G35" s="2">
        <f t="shared" si="26"/>
        <v>30</v>
      </c>
      <c r="H35" s="7">
        <f t="shared" si="27"/>
        <v>71328</v>
      </c>
      <c r="I35" s="6">
        <f t="shared" si="28"/>
        <v>2</v>
      </c>
      <c r="J35" s="2">
        <f t="shared" si="29"/>
        <v>4</v>
      </c>
      <c r="K35" s="3">
        <f t="shared" si="30"/>
        <v>9334</v>
      </c>
      <c r="M35" s="64"/>
      <c r="N35" s="64"/>
    </row>
    <row r="36" spans="1:14" x14ac:dyDescent="0.15">
      <c r="A36" s="1">
        <v>746</v>
      </c>
      <c r="B36" s="4" t="s">
        <v>14</v>
      </c>
      <c r="C36" s="6">
        <f t="shared" si="22"/>
        <v>4</v>
      </c>
      <c r="D36" s="2">
        <f t="shared" si="23"/>
        <v>5</v>
      </c>
      <c r="E36" s="3">
        <f t="shared" si="24"/>
        <v>7886</v>
      </c>
      <c r="F36" s="5">
        <f t="shared" si="25"/>
        <v>0</v>
      </c>
      <c r="G36" s="2">
        <f t="shared" si="26"/>
        <v>0</v>
      </c>
      <c r="H36" s="7">
        <f t="shared" si="27"/>
        <v>0</v>
      </c>
      <c r="I36" s="6">
        <f t="shared" si="28"/>
        <v>4</v>
      </c>
      <c r="J36" s="2">
        <f t="shared" si="29"/>
        <v>5</v>
      </c>
      <c r="K36" s="3">
        <f t="shared" si="30"/>
        <v>7886</v>
      </c>
      <c r="M36" s="64"/>
      <c r="N36" s="64"/>
    </row>
    <row r="37" spans="1:14" x14ac:dyDescent="0.15">
      <c r="A37" s="1">
        <v>747</v>
      </c>
      <c r="B37" s="4" t="s">
        <v>15</v>
      </c>
      <c r="C37" s="6">
        <f t="shared" si="22"/>
        <v>1</v>
      </c>
      <c r="D37" s="2">
        <f t="shared" si="23"/>
        <v>2</v>
      </c>
      <c r="E37" s="3">
        <f t="shared" si="24"/>
        <v>3313</v>
      </c>
      <c r="F37" s="5">
        <f t="shared" si="25"/>
        <v>0</v>
      </c>
      <c r="G37" s="2">
        <f t="shared" si="26"/>
        <v>0</v>
      </c>
      <c r="H37" s="7">
        <f t="shared" si="27"/>
        <v>0</v>
      </c>
      <c r="I37" s="6">
        <f t="shared" si="28"/>
        <v>1</v>
      </c>
      <c r="J37" s="2">
        <f t="shared" si="29"/>
        <v>2</v>
      </c>
      <c r="K37" s="3">
        <f t="shared" si="30"/>
        <v>3313</v>
      </c>
      <c r="M37" s="64"/>
      <c r="N37" s="64"/>
    </row>
    <row r="38" spans="1:14" x14ac:dyDescent="0.15">
      <c r="A38" s="1">
        <v>748</v>
      </c>
      <c r="B38" s="4" t="s">
        <v>16</v>
      </c>
      <c r="C38" s="6">
        <f t="shared" si="22"/>
        <v>9</v>
      </c>
      <c r="D38" s="2">
        <f t="shared" si="23"/>
        <v>59</v>
      </c>
      <c r="E38" s="3">
        <f t="shared" si="24"/>
        <v>150456</v>
      </c>
      <c r="F38" s="5">
        <f t="shared" si="25"/>
        <v>4</v>
      </c>
      <c r="G38" s="2">
        <f t="shared" si="26"/>
        <v>32</v>
      </c>
      <c r="H38" s="7">
        <f t="shared" si="27"/>
        <v>87576</v>
      </c>
      <c r="I38" s="6">
        <f t="shared" si="28"/>
        <v>5</v>
      </c>
      <c r="J38" s="2">
        <f t="shared" si="29"/>
        <v>27</v>
      </c>
      <c r="K38" s="3">
        <f t="shared" si="30"/>
        <v>62880</v>
      </c>
      <c r="M38" s="64"/>
      <c r="N38" s="64"/>
    </row>
    <row r="39" spans="1:14" x14ac:dyDescent="0.15">
      <c r="A39" s="1">
        <v>755</v>
      </c>
      <c r="B39" s="4" t="s">
        <v>17</v>
      </c>
      <c r="C39" s="6">
        <f t="shared" si="22"/>
        <v>17</v>
      </c>
      <c r="D39" s="2">
        <f t="shared" si="23"/>
        <v>39</v>
      </c>
      <c r="E39" s="3">
        <f t="shared" si="24"/>
        <v>112753</v>
      </c>
      <c r="F39" s="5">
        <f t="shared" si="25"/>
        <v>11</v>
      </c>
      <c r="G39" s="2">
        <f t="shared" si="26"/>
        <v>26</v>
      </c>
      <c r="H39" s="7">
        <f t="shared" si="27"/>
        <v>84889</v>
      </c>
      <c r="I39" s="6">
        <f t="shared" si="28"/>
        <v>6</v>
      </c>
      <c r="J39" s="2">
        <f t="shared" si="29"/>
        <v>13</v>
      </c>
      <c r="K39" s="3">
        <f t="shared" si="30"/>
        <v>27864</v>
      </c>
      <c r="M39" s="64"/>
      <c r="N39" s="64"/>
    </row>
    <row r="40" spans="1:14" x14ac:dyDescent="0.15">
      <c r="A40" s="1">
        <v>800</v>
      </c>
      <c r="B40" s="4" t="s">
        <v>18</v>
      </c>
      <c r="C40" s="6">
        <f t="shared" si="22"/>
        <v>14</v>
      </c>
      <c r="D40" s="2">
        <f t="shared" si="23"/>
        <v>18</v>
      </c>
      <c r="E40" s="3">
        <f t="shared" si="24"/>
        <v>29289</v>
      </c>
      <c r="F40" s="5">
        <f t="shared" si="25"/>
        <v>0</v>
      </c>
      <c r="G40" s="2">
        <f t="shared" si="26"/>
        <v>0</v>
      </c>
      <c r="H40" s="7">
        <f t="shared" si="27"/>
        <v>0</v>
      </c>
      <c r="I40" s="6">
        <f t="shared" si="28"/>
        <v>14</v>
      </c>
      <c r="J40" s="2">
        <f t="shared" si="29"/>
        <v>18</v>
      </c>
      <c r="K40" s="3">
        <f t="shared" si="30"/>
        <v>29289</v>
      </c>
      <c r="M40" s="64"/>
      <c r="N40" s="64"/>
    </row>
    <row r="41" spans="1:14" x14ac:dyDescent="0.15">
      <c r="A41" s="1">
        <v>927</v>
      </c>
      <c r="B41" s="4" t="s">
        <v>19</v>
      </c>
      <c r="C41" s="6">
        <f t="shared" si="22"/>
        <v>1</v>
      </c>
      <c r="D41" s="2">
        <f t="shared" si="23"/>
        <v>2</v>
      </c>
      <c r="E41" s="3">
        <f t="shared" si="24"/>
        <v>5465</v>
      </c>
      <c r="F41" s="5">
        <f t="shared" si="25"/>
        <v>0</v>
      </c>
      <c r="G41" s="2">
        <f t="shared" si="26"/>
        <v>0</v>
      </c>
      <c r="H41" s="7">
        <f t="shared" si="27"/>
        <v>0</v>
      </c>
      <c r="I41" s="6">
        <f t="shared" si="28"/>
        <v>1</v>
      </c>
      <c r="J41" s="2">
        <f t="shared" si="29"/>
        <v>2</v>
      </c>
      <c r="K41" s="3">
        <f t="shared" si="30"/>
        <v>5465</v>
      </c>
      <c r="M41" s="64"/>
      <c r="N41" s="64"/>
    </row>
    <row r="42" spans="1:14" x14ac:dyDescent="0.15">
      <c r="A42" s="1">
        <v>951</v>
      </c>
      <c r="B42" s="4" t="s">
        <v>20</v>
      </c>
      <c r="C42" s="6">
        <f t="shared" si="22"/>
        <v>46</v>
      </c>
      <c r="D42" s="2">
        <f t="shared" si="23"/>
        <v>131</v>
      </c>
      <c r="E42" s="3">
        <f t="shared" si="24"/>
        <v>314720</v>
      </c>
      <c r="F42" s="5">
        <f t="shared" si="25"/>
        <v>43</v>
      </c>
      <c r="G42" s="2">
        <f t="shared" si="26"/>
        <v>125</v>
      </c>
      <c r="H42" s="7">
        <f t="shared" si="27"/>
        <v>299784</v>
      </c>
      <c r="I42" s="6">
        <f t="shared" si="28"/>
        <v>4</v>
      </c>
      <c r="J42" s="2">
        <f t="shared" si="29"/>
        <v>6</v>
      </c>
      <c r="K42" s="3">
        <f t="shared" si="30"/>
        <v>14936</v>
      </c>
      <c r="M42" s="64"/>
      <c r="N42" s="64"/>
    </row>
    <row r="43" spans="1:14" ht="14" thickBot="1" x14ac:dyDescent="0.2">
      <c r="A43" s="26" t="s">
        <v>29</v>
      </c>
      <c r="B43" s="27" t="s">
        <v>54</v>
      </c>
      <c r="C43" s="28">
        <f t="shared" si="22"/>
        <v>7</v>
      </c>
      <c r="D43" s="29">
        <f t="shared" si="23"/>
        <v>11</v>
      </c>
      <c r="E43" s="30">
        <f t="shared" si="24"/>
        <v>69139</v>
      </c>
      <c r="F43" s="31">
        <f t="shared" si="25"/>
        <v>0</v>
      </c>
      <c r="G43" s="29">
        <f t="shared" si="26"/>
        <v>0</v>
      </c>
      <c r="H43" s="32">
        <f t="shared" si="27"/>
        <v>0</v>
      </c>
      <c r="I43" s="28">
        <f t="shared" si="28"/>
        <v>7</v>
      </c>
      <c r="J43" s="29">
        <f t="shared" si="29"/>
        <v>11</v>
      </c>
      <c r="K43" s="30">
        <f t="shared" si="30"/>
        <v>69139</v>
      </c>
      <c r="M43" s="64"/>
      <c r="N43" s="64"/>
    </row>
    <row r="44" spans="1:14" ht="14" thickBot="1" x14ac:dyDescent="0.2">
      <c r="A44" s="91" t="str">
        <f>A24&amp;" Totals:"</f>
        <v>Guaranty Agencies and School Held Totals:</v>
      </c>
      <c r="B44" s="92"/>
      <c r="C44" s="40">
        <f t="shared" ref="C44:K44" si="31">SUM(C25:C43)</f>
        <v>185</v>
      </c>
      <c r="D44" s="40">
        <f t="shared" si="31"/>
        <v>509</v>
      </c>
      <c r="E44" s="41">
        <f t="shared" si="31"/>
        <v>1233759</v>
      </c>
      <c r="F44" s="42">
        <f t="shared" si="31"/>
        <v>83</v>
      </c>
      <c r="G44" s="40">
        <f t="shared" si="31"/>
        <v>260</v>
      </c>
      <c r="H44" s="43">
        <f t="shared" si="31"/>
        <v>632009</v>
      </c>
      <c r="I44" s="42">
        <f t="shared" si="31"/>
        <v>104</v>
      </c>
      <c r="J44" s="40">
        <f t="shared" si="31"/>
        <v>249</v>
      </c>
      <c r="K44" s="43">
        <f t="shared" si="31"/>
        <v>601750</v>
      </c>
      <c r="M44" s="64"/>
      <c r="N44" s="64"/>
    </row>
    <row r="45" spans="1:14" ht="15" thickTop="1" thickBot="1" x14ac:dyDescent="0.2">
      <c r="A45" s="108" t="s">
        <v>27</v>
      </c>
      <c r="B45" s="109"/>
      <c r="C45" s="54">
        <f>C13+C18+C23+C44</f>
        <v>15045</v>
      </c>
      <c r="D45" s="54">
        <f t="shared" ref="D45:K45" si="32">D13+D18+D23+D44</f>
        <v>50648</v>
      </c>
      <c r="E45" s="55">
        <f t="shared" si="32"/>
        <v>160600825</v>
      </c>
      <c r="F45" s="54">
        <f t="shared" si="32"/>
        <v>13163</v>
      </c>
      <c r="G45" s="56">
        <f t="shared" si="32"/>
        <v>43890</v>
      </c>
      <c r="H45" s="55">
        <f t="shared" si="32"/>
        <v>137028807</v>
      </c>
      <c r="I45" s="54">
        <f t="shared" si="32"/>
        <v>1981</v>
      </c>
      <c r="J45" s="54">
        <f t="shared" si="32"/>
        <v>6758</v>
      </c>
      <c r="K45" s="57">
        <f t="shared" si="32"/>
        <v>20963749</v>
      </c>
      <c r="M45" s="64"/>
      <c r="N45" s="64"/>
    </row>
    <row r="46" spans="1:14" ht="14" thickTop="1" x14ac:dyDescent="0.15">
      <c r="A46" s="22"/>
      <c r="B46" s="22"/>
      <c r="C46" s="23"/>
      <c r="D46" s="23"/>
      <c r="E46" s="24"/>
      <c r="F46" s="23"/>
      <c r="G46" s="25"/>
      <c r="H46" s="24"/>
      <c r="I46" s="23"/>
      <c r="J46" s="23"/>
      <c r="K46" s="24"/>
    </row>
    <row r="47" spans="1:14" x14ac:dyDescent="0.15">
      <c r="A47" s="22"/>
      <c r="B47" s="65" t="s">
        <v>851</v>
      </c>
      <c r="C47" s="67">
        <v>43445</v>
      </c>
      <c r="D47" s="23"/>
      <c r="E47" s="24"/>
      <c r="F47" s="23"/>
      <c r="G47" s="25"/>
      <c r="H47" s="24"/>
      <c r="I47" s="23"/>
      <c r="J47" s="23"/>
      <c r="K47" s="24"/>
    </row>
    <row r="48" spans="1:14" ht="24.75" customHeight="1" x14ac:dyDescent="0.15">
      <c r="B48" s="71" t="s">
        <v>853</v>
      </c>
      <c r="C48" s="23"/>
      <c r="D48" s="23"/>
      <c r="E48" s="24"/>
      <c r="F48" s="23"/>
      <c r="G48" s="25"/>
      <c r="H48" s="24"/>
      <c r="I48" s="23"/>
      <c r="J48" s="23"/>
      <c r="K48" s="24"/>
    </row>
    <row r="49" spans="2:11" ht="55.5" customHeight="1" x14ac:dyDescent="0.15">
      <c r="B49" s="110" t="s">
        <v>963</v>
      </c>
      <c r="C49" s="111"/>
      <c r="D49" s="111"/>
      <c r="E49" s="111"/>
      <c r="F49" s="111"/>
      <c r="G49" s="111"/>
      <c r="H49" s="111"/>
      <c r="I49" s="111"/>
      <c r="J49" s="111"/>
      <c r="K49" s="111"/>
    </row>
    <row r="50" spans="2:11" x14ac:dyDescent="0.15">
      <c r="B50" s="110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2:11" x14ac:dyDescent="0.15">
      <c r="B51" s="110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2:11" x14ac:dyDescent="0.15">
      <c r="B52" s="106"/>
      <c r="C52" s="107"/>
      <c r="D52" s="107"/>
      <c r="E52" s="107"/>
      <c r="F52" s="107"/>
      <c r="G52" s="107"/>
      <c r="H52" s="107"/>
      <c r="I52" s="107"/>
      <c r="J52" s="107"/>
      <c r="K52" s="107"/>
    </row>
  </sheetData>
  <mergeCells count="17">
    <mergeCell ref="B52:K52"/>
    <mergeCell ref="A45:B45"/>
    <mergeCell ref="B49:K49"/>
    <mergeCell ref="B50:K50"/>
    <mergeCell ref="B51:K51"/>
    <mergeCell ref="A44:B44"/>
    <mergeCell ref="A1:B2"/>
    <mergeCell ref="C1:E1"/>
    <mergeCell ref="F1:H1"/>
    <mergeCell ref="I1:K1"/>
    <mergeCell ref="A3:K3"/>
    <mergeCell ref="A13:B13"/>
    <mergeCell ref="A14:K14"/>
    <mergeCell ref="A18:B18"/>
    <mergeCell ref="A19:K19"/>
    <mergeCell ref="A23:B23"/>
    <mergeCell ref="A24:K24"/>
  </mergeCells>
  <conditionalFormatting sqref="F15:H17 A15:B17 F25:H42 A25:B42 A4:B12 A20:B22 F4:H12 F20:H22">
    <cfRule type="expression" dxfId="5" priority="4">
      <formula>MOD(ROW(),2)=1</formula>
    </cfRule>
  </conditionalFormatting>
  <conditionalFormatting sqref="I15:K17 C15:E17 I25:K42 C25:E42 C4:E12 C20:E22 I4:K12 I20:K22">
    <cfRule type="expression" dxfId="4" priority="3">
      <formula>MOD(ROW(),2)=1</formula>
    </cfRule>
  </conditionalFormatting>
  <conditionalFormatting sqref="I43:K43 C43:E43">
    <cfRule type="expression" dxfId="3" priority="1">
      <formula>MOD(ROW(),2)=1</formula>
    </cfRule>
  </conditionalFormatting>
  <conditionalFormatting sqref="F43:H43 A43:B43">
    <cfRule type="expression" dxfId="2" priority="2">
      <formula>MOD(ROW(),2)=1</formula>
    </cfRule>
  </conditionalFormatting>
  <pageMargins left="0.7" right="0.7" top="0.75" bottom="0.75" header="0.3" footer="0.3"/>
  <pageSetup scale="68" orientation="landscape" r:id="rId1"/>
  <headerFooter>
    <oddHeader>&amp;C&amp;"Times New Roman,Bold"&amp;12Progress of Automatic Closed School Discharge
by Servicer</oddHeader>
    <oddFooter xml:space="preserve">&amp;CU.S. Department of Education Confidential
Information contained within this document is sensitive and confidential. 
May contain controlled and unclassified information. Information for Internal Purposes Only. 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Data!$A$12:$A$15</xm:f>
          </x14:formula1>
          <xm:sqref>C47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4"/>
  <sheetViews>
    <sheetView workbookViewId="0">
      <selection activeCell="E26" sqref="E26"/>
    </sheetView>
  </sheetViews>
  <sheetFormatPr baseColWidth="10" defaultColWidth="9.3984375" defaultRowHeight="13" x14ac:dyDescent="0.15"/>
  <cols>
    <col min="1" max="1" width="9.3984375" style="68"/>
    <col min="2" max="2" width="84.3984375" style="68" bestFit="1" customWidth="1"/>
    <col min="3" max="3" width="9.19921875" style="68" customWidth="1"/>
    <col min="4" max="4" width="17.796875" style="68" bestFit="1" customWidth="1"/>
    <col min="5" max="5" width="16.3984375" style="68" bestFit="1" customWidth="1"/>
    <col min="6" max="6" width="15.3984375" style="68" customWidth="1"/>
    <col min="7" max="12" width="16.3984375" style="68" bestFit="1" customWidth="1"/>
    <col min="13" max="16384" width="9.3984375" style="68"/>
  </cols>
  <sheetData>
    <row r="1" spans="1:12" ht="14" thickBot="1" x14ac:dyDescent="0.2"/>
    <row r="2" spans="1:12" ht="15.75" customHeight="1" x14ac:dyDescent="0.15">
      <c r="A2" s="112" t="s">
        <v>635</v>
      </c>
      <c r="B2" s="113"/>
      <c r="C2" s="116" t="s">
        <v>957</v>
      </c>
      <c r="D2" s="97" t="s">
        <v>25</v>
      </c>
      <c r="E2" s="98"/>
      <c r="F2" s="99"/>
      <c r="G2" s="98" t="s">
        <v>856</v>
      </c>
      <c r="H2" s="98"/>
      <c r="I2" s="98"/>
      <c r="J2" s="97" t="s">
        <v>857</v>
      </c>
      <c r="K2" s="98"/>
      <c r="L2" s="99"/>
    </row>
    <row r="3" spans="1:12" ht="26.25" customHeight="1" thickBot="1" x14ac:dyDescent="0.2">
      <c r="A3" s="114"/>
      <c r="B3" s="115"/>
      <c r="C3" s="117"/>
      <c r="D3" s="73" t="s">
        <v>858</v>
      </c>
      <c r="E3" s="74" t="s">
        <v>22</v>
      </c>
      <c r="F3" s="75" t="s">
        <v>23</v>
      </c>
      <c r="G3" s="76" t="s">
        <v>26</v>
      </c>
      <c r="H3" s="74" t="s">
        <v>22</v>
      </c>
      <c r="I3" s="77" t="s">
        <v>24</v>
      </c>
      <c r="J3" s="73" t="s">
        <v>26</v>
      </c>
      <c r="K3" s="74" t="s">
        <v>22</v>
      </c>
      <c r="L3" s="75" t="s">
        <v>24</v>
      </c>
    </row>
    <row r="4" spans="1:12" x14ac:dyDescent="0.15">
      <c r="A4" s="47" t="s">
        <v>620</v>
      </c>
      <c r="B4" s="48" t="s">
        <v>622</v>
      </c>
      <c r="C4" s="81" t="s">
        <v>959</v>
      </c>
      <c r="D4" s="60">
        <v>2</v>
      </c>
      <c r="E4" s="58">
        <v>3</v>
      </c>
      <c r="F4" s="59">
        <v>14350</v>
      </c>
      <c r="G4" s="61">
        <v>1</v>
      </c>
      <c r="H4" s="58">
        <v>1</v>
      </c>
      <c r="I4" s="62">
        <v>9500</v>
      </c>
      <c r="J4" s="5">
        <v>1</v>
      </c>
      <c r="K4" s="2">
        <v>2</v>
      </c>
      <c r="L4" s="3">
        <v>4850</v>
      </c>
    </row>
    <row r="5" spans="1:12" x14ac:dyDescent="0.15">
      <c r="A5" s="47" t="s">
        <v>528</v>
      </c>
      <c r="B5" s="48" t="s">
        <v>530</v>
      </c>
      <c r="C5" s="81" t="s">
        <v>959</v>
      </c>
      <c r="D5" s="61">
        <v>6</v>
      </c>
      <c r="E5" s="58">
        <v>11</v>
      </c>
      <c r="F5" s="59">
        <v>32250</v>
      </c>
      <c r="G5" s="61">
        <v>3</v>
      </c>
      <c r="H5" s="58">
        <v>6</v>
      </c>
      <c r="I5" s="62">
        <v>19750</v>
      </c>
      <c r="J5" s="5">
        <v>3</v>
      </c>
      <c r="K5" s="2">
        <v>5</v>
      </c>
      <c r="L5" s="3">
        <v>12500</v>
      </c>
    </row>
    <row r="6" spans="1:12" x14ac:dyDescent="0.15">
      <c r="A6" s="47" t="s">
        <v>85</v>
      </c>
      <c r="B6" s="48" t="s">
        <v>881</v>
      </c>
      <c r="C6" s="81" t="s">
        <v>960</v>
      </c>
      <c r="D6" s="61" t="s">
        <v>961</v>
      </c>
      <c r="E6" s="58" t="s">
        <v>962</v>
      </c>
      <c r="F6" s="59" t="s">
        <v>962</v>
      </c>
      <c r="G6" s="61" t="s">
        <v>962</v>
      </c>
      <c r="H6" s="58" t="s">
        <v>962</v>
      </c>
      <c r="I6" s="62" t="s">
        <v>962</v>
      </c>
      <c r="J6" s="5">
        <v>6</v>
      </c>
      <c r="K6" s="2">
        <v>11</v>
      </c>
      <c r="L6" s="3">
        <v>36444</v>
      </c>
    </row>
    <row r="7" spans="1:12" x14ac:dyDescent="0.15">
      <c r="A7" s="47" t="s">
        <v>405</v>
      </c>
      <c r="B7" s="48" t="s">
        <v>881</v>
      </c>
      <c r="C7" s="81" t="s">
        <v>960</v>
      </c>
      <c r="D7" s="61">
        <v>1</v>
      </c>
      <c r="E7" s="58">
        <v>3</v>
      </c>
      <c r="F7" s="59">
        <v>5639</v>
      </c>
      <c r="G7" s="61">
        <v>1</v>
      </c>
      <c r="H7" s="58">
        <v>3</v>
      </c>
      <c r="I7" s="62">
        <v>5639</v>
      </c>
      <c r="J7" s="5">
        <v>0</v>
      </c>
      <c r="K7" s="2">
        <v>0</v>
      </c>
      <c r="L7" s="3">
        <v>0</v>
      </c>
    </row>
    <row r="8" spans="1:12" x14ac:dyDescent="0.15">
      <c r="A8" s="47" t="s">
        <v>239</v>
      </c>
      <c r="B8" s="48" t="s">
        <v>882</v>
      </c>
      <c r="C8" s="81" t="s">
        <v>960</v>
      </c>
      <c r="D8" s="61">
        <v>1</v>
      </c>
      <c r="E8" s="58">
        <v>4</v>
      </c>
      <c r="F8" s="59">
        <v>8687</v>
      </c>
      <c r="G8" s="61">
        <v>1</v>
      </c>
      <c r="H8" s="58">
        <v>4</v>
      </c>
      <c r="I8" s="62">
        <v>8687</v>
      </c>
      <c r="J8" s="5">
        <v>0</v>
      </c>
      <c r="K8" s="2">
        <v>0</v>
      </c>
      <c r="L8" s="3">
        <v>0</v>
      </c>
    </row>
    <row r="9" spans="1:12" x14ac:dyDescent="0.15">
      <c r="A9" s="47" t="s">
        <v>500</v>
      </c>
      <c r="B9" s="48" t="s">
        <v>502</v>
      </c>
      <c r="C9" s="81" t="s">
        <v>959</v>
      </c>
      <c r="D9" s="61" t="s">
        <v>961</v>
      </c>
      <c r="E9" s="58" t="s">
        <v>962</v>
      </c>
      <c r="F9" s="59" t="s">
        <v>962</v>
      </c>
      <c r="G9" s="61" t="s">
        <v>962</v>
      </c>
      <c r="H9" s="58" t="s">
        <v>962</v>
      </c>
      <c r="I9" s="62" t="s">
        <v>962</v>
      </c>
      <c r="J9" s="5" t="s">
        <v>962</v>
      </c>
      <c r="K9" s="2" t="s">
        <v>962</v>
      </c>
      <c r="L9" s="3" t="s">
        <v>962</v>
      </c>
    </row>
    <row r="10" spans="1:12" x14ac:dyDescent="0.15">
      <c r="A10" s="47" t="s">
        <v>431</v>
      </c>
      <c r="B10" s="48" t="s">
        <v>433</v>
      </c>
      <c r="C10" s="81" t="s">
        <v>959</v>
      </c>
      <c r="D10" s="61">
        <v>3</v>
      </c>
      <c r="E10" s="58">
        <v>6</v>
      </c>
      <c r="F10" s="59">
        <v>8951</v>
      </c>
      <c r="G10" s="61">
        <v>2</v>
      </c>
      <c r="H10" s="58">
        <v>4</v>
      </c>
      <c r="I10" s="62">
        <v>6851</v>
      </c>
      <c r="J10" s="5">
        <v>1</v>
      </c>
      <c r="K10" s="2">
        <v>2</v>
      </c>
      <c r="L10" s="3">
        <v>2100</v>
      </c>
    </row>
    <row r="11" spans="1:12" x14ac:dyDescent="0.15">
      <c r="A11" s="47" t="s">
        <v>245</v>
      </c>
      <c r="B11" s="48" t="s">
        <v>247</v>
      </c>
      <c r="C11" s="81" t="s">
        <v>959</v>
      </c>
      <c r="D11" s="61" t="s">
        <v>961</v>
      </c>
      <c r="E11" s="58" t="s">
        <v>962</v>
      </c>
      <c r="F11" s="59" t="s">
        <v>962</v>
      </c>
      <c r="G11" s="61" t="s">
        <v>962</v>
      </c>
      <c r="H11" s="58" t="s">
        <v>962</v>
      </c>
      <c r="I11" s="62" t="s">
        <v>962</v>
      </c>
      <c r="J11" s="5" t="s">
        <v>962</v>
      </c>
      <c r="K11" s="2" t="s">
        <v>962</v>
      </c>
      <c r="L11" s="3" t="s">
        <v>962</v>
      </c>
    </row>
    <row r="12" spans="1:12" x14ac:dyDescent="0.15">
      <c r="A12" s="47" t="s">
        <v>339</v>
      </c>
      <c r="B12" s="48" t="s">
        <v>247</v>
      </c>
      <c r="C12" s="81" t="s">
        <v>959</v>
      </c>
      <c r="D12" s="61" t="s">
        <v>961</v>
      </c>
      <c r="E12" s="58" t="s">
        <v>962</v>
      </c>
      <c r="F12" s="59" t="s">
        <v>962</v>
      </c>
      <c r="G12" s="61" t="s">
        <v>962</v>
      </c>
      <c r="H12" s="58" t="s">
        <v>962</v>
      </c>
      <c r="I12" s="62" t="s">
        <v>962</v>
      </c>
      <c r="J12" s="5">
        <v>8</v>
      </c>
      <c r="K12" s="2">
        <v>20</v>
      </c>
      <c r="L12" s="3">
        <v>55521</v>
      </c>
    </row>
    <row r="13" spans="1:12" x14ac:dyDescent="0.15">
      <c r="A13" s="47" t="s">
        <v>461</v>
      </c>
      <c r="B13" s="48" t="s">
        <v>463</v>
      </c>
      <c r="C13" s="81" t="s">
        <v>959</v>
      </c>
      <c r="D13" s="61" t="s">
        <v>961</v>
      </c>
      <c r="E13" s="58" t="s">
        <v>962</v>
      </c>
      <c r="F13" s="59" t="s">
        <v>962</v>
      </c>
      <c r="G13" s="61" t="s">
        <v>962</v>
      </c>
      <c r="H13" s="58" t="s">
        <v>962</v>
      </c>
      <c r="I13" s="62" t="s">
        <v>962</v>
      </c>
      <c r="J13" s="5">
        <v>4</v>
      </c>
      <c r="K13" s="2">
        <v>12</v>
      </c>
      <c r="L13" s="3">
        <v>40404</v>
      </c>
    </row>
    <row r="14" spans="1:12" x14ac:dyDescent="0.15">
      <c r="A14" s="47" t="s">
        <v>566</v>
      </c>
      <c r="B14" s="48" t="s">
        <v>568</v>
      </c>
      <c r="C14" s="81" t="s">
        <v>959</v>
      </c>
      <c r="D14" s="61" t="s">
        <v>961</v>
      </c>
      <c r="E14" s="58" t="s">
        <v>962</v>
      </c>
      <c r="F14" s="59" t="s">
        <v>962</v>
      </c>
      <c r="G14" s="61" t="s">
        <v>962</v>
      </c>
      <c r="H14" s="58" t="s">
        <v>962</v>
      </c>
      <c r="I14" s="62" t="s">
        <v>962</v>
      </c>
      <c r="J14" s="5" t="s">
        <v>962</v>
      </c>
      <c r="K14" s="2" t="s">
        <v>962</v>
      </c>
      <c r="L14" s="3" t="s">
        <v>962</v>
      </c>
    </row>
    <row r="15" spans="1:12" x14ac:dyDescent="0.15">
      <c r="A15" s="47" t="s">
        <v>362</v>
      </c>
      <c r="B15" s="48" t="s">
        <v>364</v>
      </c>
      <c r="C15" s="81" t="s">
        <v>959</v>
      </c>
      <c r="D15" s="61" t="s">
        <v>961</v>
      </c>
      <c r="E15" s="58" t="s">
        <v>962</v>
      </c>
      <c r="F15" s="59" t="s">
        <v>962</v>
      </c>
      <c r="G15" s="61" t="s">
        <v>962</v>
      </c>
      <c r="H15" s="58" t="s">
        <v>962</v>
      </c>
      <c r="I15" s="62" t="s">
        <v>962</v>
      </c>
      <c r="J15" s="5" t="s">
        <v>962</v>
      </c>
      <c r="K15" s="2" t="s">
        <v>962</v>
      </c>
      <c r="L15" s="3" t="s">
        <v>962</v>
      </c>
    </row>
    <row r="16" spans="1:12" x14ac:dyDescent="0.15">
      <c r="A16" s="47" t="s">
        <v>374</v>
      </c>
      <c r="B16" s="48" t="s">
        <v>364</v>
      </c>
      <c r="C16" s="81" t="s">
        <v>959</v>
      </c>
      <c r="D16" s="61" t="s">
        <v>961</v>
      </c>
      <c r="E16" s="58" t="s">
        <v>962</v>
      </c>
      <c r="F16" s="59" t="s">
        <v>962</v>
      </c>
      <c r="G16" s="61" t="s">
        <v>962</v>
      </c>
      <c r="H16" s="58" t="s">
        <v>962</v>
      </c>
      <c r="I16" s="62" t="s">
        <v>962</v>
      </c>
      <c r="J16" s="5" t="s">
        <v>962</v>
      </c>
      <c r="K16" s="2" t="s">
        <v>962</v>
      </c>
      <c r="L16" s="3" t="s">
        <v>962</v>
      </c>
    </row>
    <row r="17" spans="1:12" x14ac:dyDescent="0.15">
      <c r="A17" s="47" t="s">
        <v>211</v>
      </c>
      <c r="B17" s="48" t="s">
        <v>213</v>
      </c>
      <c r="C17" s="81" t="s">
        <v>959</v>
      </c>
      <c r="D17" s="61" t="s">
        <v>961</v>
      </c>
      <c r="E17" s="58" t="s">
        <v>962</v>
      </c>
      <c r="F17" s="59" t="s">
        <v>962</v>
      </c>
      <c r="G17" s="61" t="s">
        <v>962</v>
      </c>
      <c r="H17" s="58" t="s">
        <v>962</v>
      </c>
      <c r="I17" s="62" t="s">
        <v>962</v>
      </c>
      <c r="J17" s="5" t="s">
        <v>962</v>
      </c>
      <c r="K17" s="2" t="s">
        <v>962</v>
      </c>
      <c r="L17" s="3" t="s">
        <v>962</v>
      </c>
    </row>
    <row r="18" spans="1:12" x14ac:dyDescent="0.15">
      <c r="A18" s="47" t="s">
        <v>455</v>
      </c>
      <c r="B18" s="48" t="s">
        <v>457</v>
      </c>
      <c r="C18" s="81" t="s">
        <v>959</v>
      </c>
      <c r="D18" s="61">
        <v>8</v>
      </c>
      <c r="E18" s="58">
        <v>24</v>
      </c>
      <c r="F18" s="59">
        <v>68516</v>
      </c>
      <c r="G18" s="61">
        <v>8</v>
      </c>
      <c r="H18" s="58">
        <v>24</v>
      </c>
      <c r="I18" s="62">
        <v>68516</v>
      </c>
      <c r="J18" s="5">
        <v>0</v>
      </c>
      <c r="K18" s="2">
        <v>0</v>
      </c>
      <c r="L18" s="3">
        <v>0</v>
      </c>
    </row>
    <row r="19" spans="1:12" x14ac:dyDescent="0.15">
      <c r="A19" s="47" t="s">
        <v>902</v>
      </c>
      <c r="B19" s="48" t="s">
        <v>860</v>
      </c>
      <c r="C19" s="81" t="s">
        <v>959</v>
      </c>
      <c r="D19" s="61">
        <v>10</v>
      </c>
      <c r="E19" s="58">
        <v>24</v>
      </c>
      <c r="F19" s="59">
        <v>66319</v>
      </c>
      <c r="G19" s="61">
        <v>0</v>
      </c>
      <c r="H19" s="58">
        <v>0</v>
      </c>
      <c r="I19" s="62">
        <v>0</v>
      </c>
      <c r="J19" s="5">
        <v>10</v>
      </c>
      <c r="K19" s="2">
        <v>24</v>
      </c>
      <c r="L19" s="3">
        <v>66319</v>
      </c>
    </row>
    <row r="20" spans="1:12" x14ac:dyDescent="0.15">
      <c r="A20" s="47" t="s">
        <v>608</v>
      </c>
      <c r="B20" s="48" t="s">
        <v>610</v>
      </c>
      <c r="C20" s="81" t="s">
        <v>959</v>
      </c>
      <c r="D20" s="61" t="s">
        <v>961</v>
      </c>
      <c r="E20" s="58" t="s">
        <v>962</v>
      </c>
      <c r="F20" s="59" t="s">
        <v>962</v>
      </c>
      <c r="G20" s="61" t="s">
        <v>962</v>
      </c>
      <c r="H20" s="58" t="s">
        <v>962</v>
      </c>
      <c r="I20" s="62" t="s">
        <v>962</v>
      </c>
      <c r="J20" s="5">
        <v>5</v>
      </c>
      <c r="K20" s="2">
        <v>10</v>
      </c>
      <c r="L20" s="3">
        <v>32699</v>
      </c>
    </row>
    <row r="21" spans="1:12" x14ac:dyDescent="0.15">
      <c r="A21" s="47" t="s">
        <v>341</v>
      </c>
      <c r="B21" s="48" t="s">
        <v>343</v>
      </c>
      <c r="C21" s="81" t="s">
        <v>959</v>
      </c>
      <c r="D21" s="61">
        <v>1</v>
      </c>
      <c r="E21" s="58">
        <v>2</v>
      </c>
      <c r="F21" s="59">
        <v>9500</v>
      </c>
      <c r="G21" s="61">
        <v>1</v>
      </c>
      <c r="H21" s="58">
        <v>2</v>
      </c>
      <c r="I21" s="62">
        <v>9500</v>
      </c>
      <c r="J21" s="5">
        <v>0</v>
      </c>
      <c r="K21" s="2">
        <v>0</v>
      </c>
      <c r="L21" s="3">
        <v>0</v>
      </c>
    </row>
    <row r="22" spans="1:12" x14ac:dyDescent="0.15">
      <c r="A22" s="47" t="s">
        <v>904</v>
      </c>
      <c r="B22" s="48" t="s">
        <v>861</v>
      </c>
      <c r="C22" s="81" t="s">
        <v>959</v>
      </c>
      <c r="D22" s="61" t="s">
        <v>961</v>
      </c>
      <c r="E22" s="58" t="s">
        <v>962</v>
      </c>
      <c r="F22" s="59" t="s">
        <v>962</v>
      </c>
      <c r="G22" s="61">
        <v>0</v>
      </c>
      <c r="H22" s="58">
        <v>0</v>
      </c>
      <c r="I22" s="62">
        <v>0</v>
      </c>
      <c r="J22" s="5" t="s">
        <v>962</v>
      </c>
      <c r="K22" s="2" t="s">
        <v>962</v>
      </c>
      <c r="L22" s="3" t="s">
        <v>962</v>
      </c>
    </row>
    <row r="23" spans="1:12" x14ac:dyDescent="0.15">
      <c r="A23" s="47" t="s">
        <v>137</v>
      </c>
      <c r="B23" s="48" t="s">
        <v>883</v>
      </c>
      <c r="C23" s="81" t="s">
        <v>960</v>
      </c>
      <c r="D23" s="61">
        <v>1</v>
      </c>
      <c r="E23" s="58">
        <v>2</v>
      </c>
      <c r="F23" s="59">
        <v>6567</v>
      </c>
      <c r="G23" s="61">
        <v>1</v>
      </c>
      <c r="H23" s="58">
        <v>2</v>
      </c>
      <c r="I23" s="62">
        <v>6567</v>
      </c>
      <c r="J23" s="5">
        <v>0</v>
      </c>
      <c r="K23" s="2">
        <v>0</v>
      </c>
      <c r="L23" s="3">
        <v>0</v>
      </c>
    </row>
    <row r="24" spans="1:12" x14ac:dyDescent="0.15">
      <c r="A24" s="47" t="s">
        <v>440</v>
      </c>
      <c r="B24" s="48" t="s">
        <v>442</v>
      </c>
      <c r="C24" s="81" t="s">
        <v>959</v>
      </c>
      <c r="D24" s="61" t="s">
        <v>961</v>
      </c>
      <c r="E24" s="58" t="s">
        <v>962</v>
      </c>
      <c r="F24" s="59" t="s">
        <v>962</v>
      </c>
      <c r="G24" s="61" t="s">
        <v>962</v>
      </c>
      <c r="H24" s="58" t="s">
        <v>962</v>
      </c>
      <c r="I24" s="62" t="s">
        <v>962</v>
      </c>
      <c r="J24" s="5">
        <v>7</v>
      </c>
      <c r="K24" s="2">
        <v>16</v>
      </c>
      <c r="L24" s="3">
        <v>49315</v>
      </c>
    </row>
    <row r="25" spans="1:12" x14ac:dyDescent="0.15">
      <c r="A25" s="47" t="s">
        <v>194</v>
      </c>
      <c r="B25" s="48" t="s">
        <v>196</v>
      </c>
      <c r="C25" s="81" t="s">
        <v>959</v>
      </c>
      <c r="D25" s="61" t="s">
        <v>961</v>
      </c>
      <c r="E25" s="58" t="s">
        <v>962</v>
      </c>
      <c r="F25" s="59" t="s">
        <v>962</v>
      </c>
      <c r="G25" s="61" t="s">
        <v>962</v>
      </c>
      <c r="H25" s="58" t="s">
        <v>962</v>
      </c>
      <c r="I25" s="62" t="s">
        <v>962</v>
      </c>
      <c r="J25" s="5" t="s">
        <v>962</v>
      </c>
      <c r="K25" s="2" t="s">
        <v>962</v>
      </c>
      <c r="L25" s="3" t="s">
        <v>962</v>
      </c>
    </row>
    <row r="26" spans="1:12" x14ac:dyDescent="0.15">
      <c r="A26" s="47" t="s">
        <v>191</v>
      </c>
      <c r="B26" s="48" t="s">
        <v>193</v>
      </c>
      <c r="C26" s="81" t="s">
        <v>959</v>
      </c>
      <c r="D26" s="61" t="s">
        <v>961</v>
      </c>
      <c r="E26" s="58" t="s">
        <v>962</v>
      </c>
      <c r="F26" s="59" t="s">
        <v>962</v>
      </c>
      <c r="G26" s="61">
        <v>8</v>
      </c>
      <c r="H26" s="58">
        <v>30</v>
      </c>
      <c r="I26" s="62">
        <v>86277</v>
      </c>
      <c r="J26" s="5">
        <v>7</v>
      </c>
      <c r="K26" s="2">
        <v>26</v>
      </c>
      <c r="L26" s="3">
        <v>61154</v>
      </c>
    </row>
    <row r="27" spans="1:12" x14ac:dyDescent="0.15">
      <c r="A27" s="47" t="s">
        <v>266</v>
      </c>
      <c r="B27" s="48" t="s">
        <v>193</v>
      </c>
      <c r="C27" s="81" t="s">
        <v>959</v>
      </c>
      <c r="D27" s="61" t="s">
        <v>961</v>
      </c>
      <c r="E27" s="58" t="s">
        <v>962</v>
      </c>
      <c r="F27" s="59" t="s">
        <v>962</v>
      </c>
      <c r="G27" s="61" t="s">
        <v>962</v>
      </c>
      <c r="H27" s="58" t="s">
        <v>962</v>
      </c>
      <c r="I27" s="62" t="s">
        <v>962</v>
      </c>
      <c r="J27" s="5" t="s">
        <v>962</v>
      </c>
      <c r="K27" s="2" t="s">
        <v>962</v>
      </c>
      <c r="L27" s="3" t="s">
        <v>962</v>
      </c>
    </row>
    <row r="28" spans="1:12" x14ac:dyDescent="0.15">
      <c r="A28" s="47" t="s">
        <v>275</v>
      </c>
      <c r="B28" s="48" t="s">
        <v>193</v>
      </c>
      <c r="C28" s="81" t="s">
        <v>959</v>
      </c>
      <c r="D28" s="61" t="s">
        <v>961</v>
      </c>
      <c r="E28" s="58" t="s">
        <v>962</v>
      </c>
      <c r="F28" s="59" t="s">
        <v>962</v>
      </c>
      <c r="G28" s="61">
        <v>10</v>
      </c>
      <c r="H28" s="58">
        <v>20</v>
      </c>
      <c r="I28" s="62">
        <v>55091</v>
      </c>
      <c r="J28" s="5">
        <v>8</v>
      </c>
      <c r="K28" s="2">
        <v>15</v>
      </c>
      <c r="L28" s="3">
        <v>42362</v>
      </c>
    </row>
    <row r="29" spans="1:12" x14ac:dyDescent="0.15">
      <c r="A29" s="47" t="s">
        <v>289</v>
      </c>
      <c r="B29" s="48" t="s">
        <v>193</v>
      </c>
      <c r="C29" s="81" t="s">
        <v>959</v>
      </c>
      <c r="D29" s="61" t="s">
        <v>961</v>
      </c>
      <c r="E29" s="58" t="s">
        <v>962</v>
      </c>
      <c r="F29" s="59" t="s">
        <v>962</v>
      </c>
      <c r="G29" s="61">
        <v>7</v>
      </c>
      <c r="H29" s="58">
        <v>12</v>
      </c>
      <c r="I29" s="62">
        <v>41002</v>
      </c>
      <c r="J29" s="5">
        <v>7</v>
      </c>
      <c r="K29" s="2">
        <v>15</v>
      </c>
      <c r="L29" s="3">
        <v>49435</v>
      </c>
    </row>
    <row r="30" spans="1:12" x14ac:dyDescent="0.15">
      <c r="A30" s="47" t="s">
        <v>475</v>
      </c>
      <c r="B30" s="48" t="s">
        <v>477</v>
      </c>
      <c r="C30" s="81" t="s">
        <v>959</v>
      </c>
      <c r="D30" s="61" t="s">
        <v>961</v>
      </c>
      <c r="E30" s="58" t="s">
        <v>962</v>
      </c>
      <c r="F30" s="59" t="s">
        <v>962</v>
      </c>
      <c r="G30" s="61" t="s">
        <v>962</v>
      </c>
      <c r="H30" s="58" t="s">
        <v>962</v>
      </c>
      <c r="I30" s="62" t="s">
        <v>962</v>
      </c>
      <c r="J30" s="5" t="s">
        <v>962</v>
      </c>
      <c r="K30" s="2" t="s">
        <v>962</v>
      </c>
      <c r="L30" s="3" t="s">
        <v>962</v>
      </c>
    </row>
    <row r="31" spans="1:12" x14ac:dyDescent="0.15">
      <c r="A31" s="47" t="s">
        <v>906</v>
      </c>
      <c r="B31" s="48" t="s">
        <v>862</v>
      </c>
      <c r="C31" s="81" t="s">
        <v>959</v>
      </c>
      <c r="D31" s="61">
        <v>5</v>
      </c>
      <c r="E31" s="58">
        <v>19</v>
      </c>
      <c r="F31" s="59">
        <v>90925</v>
      </c>
      <c r="G31" s="61">
        <v>0</v>
      </c>
      <c r="H31" s="58">
        <v>0</v>
      </c>
      <c r="I31" s="62">
        <v>0</v>
      </c>
      <c r="J31" s="5">
        <v>5</v>
      </c>
      <c r="K31" s="2">
        <v>19</v>
      </c>
      <c r="L31" s="3">
        <v>90925</v>
      </c>
    </row>
    <row r="32" spans="1:12" x14ac:dyDescent="0.15">
      <c r="A32" s="47" t="s">
        <v>560</v>
      </c>
      <c r="B32" s="48" t="s">
        <v>562</v>
      </c>
      <c r="C32" s="81" t="s">
        <v>959</v>
      </c>
      <c r="D32" s="61">
        <v>3</v>
      </c>
      <c r="E32" s="58">
        <v>8</v>
      </c>
      <c r="F32" s="59">
        <v>32250</v>
      </c>
      <c r="G32" s="61">
        <v>3</v>
      </c>
      <c r="H32" s="58">
        <v>8</v>
      </c>
      <c r="I32" s="62">
        <v>32250</v>
      </c>
      <c r="J32" s="5">
        <v>0</v>
      </c>
      <c r="K32" s="2">
        <v>0</v>
      </c>
      <c r="L32" s="3">
        <v>0</v>
      </c>
    </row>
    <row r="33" spans="1:12" x14ac:dyDescent="0.15">
      <c r="A33" s="47" t="s">
        <v>590</v>
      </c>
      <c r="B33" s="48" t="s">
        <v>592</v>
      </c>
      <c r="C33" s="81" t="s">
        <v>959</v>
      </c>
      <c r="D33" s="61">
        <v>3</v>
      </c>
      <c r="E33" s="58">
        <v>10</v>
      </c>
      <c r="F33" s="59">
        <v>60320</v>
      </c>
      <c r="G33" s="61">
        <v>3</v>
      </c>
      <c r="H33" s="58">
        <v>10</v>
      </c>
      <c r="I33" s="62">
        <v>60320</v>
      </c>
      <c r="J33" s="5">
        <v>0</v>
      </c>
      <c r="K33" s="2">
        <v>0</v>
      </c>
      <c r="L33" s="3">
        <v>0</v>
      </c>
    </row>
    <row r="34" spans="1:12" x14ac:dyDescent="0.15">
      <c r="A34" s="47" t="s">
        <v>388</v>
      </c>
      <c r="B34" s="48" t="s">
        <v>390</v>
      </c>
      <c r="C34" s="81" t="s">
        <v>959</v>
      </c>
      <c r="D34" s="61">
        <v>1</v>
      </c>
      <c r="E34" s="58">
        <v>7</v>
      </c>
      <c r="F34" s="59">
        <v>16144</v>
      </c>
      <c r="G34" s="61">
        <v>1</v>
      </c>
      <c r="H34" s="58">
        <v>7</v>
      </c>
      <c r="I34" s="62">
        <v>16144</v>
      </c>
      <c r="J34" s="5">
        <v>0</v>
      </c>
      <c r="K34" s="2">
        <v>0</v>
      </c>
      <c r="L34" s="3">
        <v>0</v>
      </c>
    </row>
    <row r="35" spans="1:12" x14ac:dyDescent="0.15">
      <c r="A35" s="47" t="s">
        <v>314</v>
      </c>
      <c r="B35" s="48" t="s">
        <v>316</v>
      </c>
      <c r="C35" s="81" t="s">
        <v>959</v>
      </c>
      <c r="D35" s="61" t="s">
        <v>961</v>
      </c>
      <c r="E35" s="58" t="s">
        <v>962</v>
      </c>
      <c r="F35" s="59" t="s">
        <v>962</v>
      </c>
      <c r="G35" s="61" t="s">
        <v>962</v>
      </c>
      <c r="H35" s="58" t="s">
        <v>962</v>
      </c>
      <c r="I35" s="62" t="s">
        <v>962</v>
      </c>
      <c r="J35" s="5">
        <v>5</v>
      </c>
      <c r="K35" s="2">
        <v>12</v>
      </c>
      <c r="L35" s="3">
        <v>42919</v>
      </c>
    </row>
    <row r="36" spans="1:12" x14ac:dyDescent="0.15">
      <c r="A36" s="47" t="s">
        <v>908</v>
      </c>
      <c r="B36" s="48" t="s">
        <v>863</v>
      </c>
      <c r="C36" s="81" t="s">
        <v>959</v>
      </c>
      <c r="D36" s="61" t="s">
        <v>961</v>
      </c>
      <c r="E36" s="58" t="s">
        <v>962</v>
      </c>
      <c r="F36" s="59" t="s">
        <v>962</v>
      </c>
      <c r="G36" s="61">
        <v>0</v>
      </c>
      <c r="H36" s="58">
        <v>0</v>
      </c>
      <c r="I36" s="62">
        <v>0</v>
      </c>
      <c r="J36" s="5" t="s">
        <v>962</v>
      </c>
      <c r="K36" s="2" t="s">
        <v>962</v>
      </c>
      <c r="L36" s="3" t="s">
        <v>962</v>
      </c>
    </row>
    <row r="37" spans="1:12" x14ac:dyDescent="0.15">
      <c r="A37" s="47" t="s">
        <v>537</v>
      </c>
      <c r="B37" s="48" t="s">
        <v>539</v>
      </c>
      <c r="C37" s="81" t="s">
        <v>959</v>
      </c>
      <c r="D37" s="61" t="s">
        <v>961</v>
      </c>
      <c r="E37" s="58" t="s">
        <v>962</v>
      </c>
      <c r="F37" s="59" t="s">
        <v>962</v>
      </c>
      <c r="G37" s="61" t="s">
        <v>962</v>
      </c>
      <c r="H37" s="58" t="s">
        <v>962</v>
      </c>
      <c r="I37" s="62" t="s">
        <v>962</v>
      </c>
      <c r="J37" s="5" t="s">
        <v>962</v>
      </c>
      <c r="K37" s="2" t="s">
        <v>962</v>
      </c>
      <c r="L37" s="3" t="s">
        <v>962</v>
      </c>
    </row>
    <row r="38" spans="1:12" x14ac:dyDescent="0.15">
      <c r="A38" s="47" t="s">
        <v>491</v>
      </c>
      <c r="B38" s="48" t="s">
        <v>493</v>
      </c>
      <c r="C38" s="81" t="s">
        <v>959</v>
      </c>
      <c r="D38" s="61" t="s">
        <v>961</v>
      </c>
      <c r="E38" s="58" t="s">
        <v>962</v>
      </c>
      <c r="F38" s="59" t="s">
        <v>962</v>
      </c>
      <c r="G38" s="61" t="s">
        <v>962</v>
      </c>
      <c r="H38" s="58" t="s">
        <v>962</v>
      </c>
      <c r="I38" s="62" t="s">
        <v>962</v>
      </c>
      <c r="J38" s="5" t="s">
        <v>962</v>
      </c>
      <c r="K38" s="2" t="s">
        <v>962</v>
      </c>
      <c r="L38" s="3" t="s">
        <v>962</v>
      </c>
    </row>
    <row r="39" spans="1:12" x14ac:dyDescent="0.15">
      <c r="A39" s="47" t="s">
        <v>236</v>
      </c>
      <c r="B39" s="48" t="s">
        <v>884</v>
      </c>
      <c r="C39" s="81" t="s">
        <v>960</v>
      </c>
      <c r="D39" s="61" t="s">
        <v>961</v>
      </c>
      <c r="E39" s="58" t="s">
        <v>962</v>
      </c>
      <c r="F39" s="59" t="s">
        <v>962</v>
      </c>
      <c r="G39" s="61">
        <v>6</v>
      </c>
      <c r="H39" s="58">
        <v>24</v>
      </c>
      <c r="I39" s="62">
        <v>57817</v>
      </c>
      <c r="J39" s="5">
        <v>5</v>
      </c>
      <c r="K39" s="2">
        <v>16</v>
      </c>
      <c r="L39" s="3">
        <v>42687</v>
      </c>
    </row>
    <row r="40" spans="1:12" x14ac:dyDescent="0.15">
      <c r="A40" s="47" t="s">
        <v>488</v>
      </c>
      <c r="B40" s="48" t="s">
        <v>490</v>
      </c>
      <c r="C40" s="81" t="s">
        <v>959</v>
      </c>
      <c r="D40" s="61" t="s">
        <v>961</v>
      </c>
      <c r="E40" s="58" t="s">
        <v>962</v>
      </c>
      <c r="F40" s="59" t="s">
        <v>962</v>
      </c>
      <c r="G40" s="61">
        <v>10</v>
      </c>
      <c r="H40" s="58">
        <v>25</v>
      </c>
      <c r="I40" s="62">
        <v>62122</v>
      </c>
      <c r="J40" s="5">
        <v>3</v>
      </c>
      <c r="K40" s="2">
        <v>6</v>
      </c>
      <c r="L40" s="3">
        <v>17285</v>
      </c>
    </row>
    <row r="41" spans="1:12" x14ac:dyDescent="0.15">
      <c r="A41" s="47" t="s">
        <v>145</v>
      </c>
      <c r="B41" s="48" t="s">
        <v>885</v>
      </c>
      <c r="C41" s="81" t="s">
        <v>960</v>
      </c>
      <c r="D41" s="61">
        <v>1</v>
      </c>
      <c r="E41" s="58">
        <v>1</v>
      </c>
      <c r="F41" s="59">
        <v>13000</v>
      </c>
      <c r="G41" s="61">
        <v>0</v>
      </c>
      <c r="H41" s="58">
        <v>0</v>
      </c>
      <c r="I41" s="62">
        <v>0</v>
      </c>
      <c r="J41" s="5">
        <v>1</v>
      </c>
      <c r="K41" s="2">
        <v>1</v>
      </c>
      <c r="L41" s="3">
        <v>13000</v>
      </c>
    </row>
    <row r="42" spans="1:12" x14ac:dyDescent="0.15">
      <c r="A42" s="47" t="s">
        <v>534</v>
      </c>
      <c r="B42" s="48" t="s">
        <v>536</v>
      </c>
      <c r="C42" s="81" t="s">
        <v>959</v>
      </c>
      <c r="D42" s="61">
        <v>1</v>
      </c>
      <c r="E42" s="58">
        <v>5</v>
      </c>
      <c r="F42" s="59">
        <v>19002</v>
      </c>
      <c r="G42" s="61">
        <v>1</v>
      </c>
      <c r="H42" s="58">
        <v>5</v>
      </c>
      <c r="I42" s="62">
        <v>19002</v>
      </c>
      <c r="J42" s="5">
        <v>0</v>
      </c>
      <c r="K42" s="2">
        <v>0</v>
      </c>
      <c r="L42" s="3">
        <v>0</v>
      </c>
    </row>
    <row r="43" spans="1:12" x14ac:dyDescent="0.15">
      <c r="A43" s="47" t="s">
        <v>611</v>
      </c>
      <c r="B43" s="48" t="s">
        <v>613</v>
      </c>
      <c r="C43" s="81" t="s">
        <v>959</v>
      </c>
      <c r="D43" s="61" t="s">
        <v>961</v>
      </c>
      <c r="E43" s="58" t="s">
        <v>962</v>
      </c>
      <c r="F43" s="59" t="s">
        <v>962</v>
      </c>
      <c r="G43" s="61" t="s">
        <v>962</v>
      </c>
      <c r="H43" s="58" t="s">
        <v>962</v>
      </c>
      <c r="I43" s="62" t="s">
        <v>962</v>
      </c>
      <c r="J43" s="5">
        <v>2</v>
      </c>
      <c r="K43" s="2">
        <v>6</v>
      </c>
      <c r="L43" s="3">
        <v>15421</v>
      </c>
    </row>
    <row r="44" spans="1:12" x14ac:dyDescent="0.15">
      <c r="A44" s="47" t="s">
        <v>519</v>
      </c>
      <c r="B44" s="48" t="s">
        <v>521</v>
      </c>
      <c r="C44" s="81" t="s">
        <v>959</v>
      </c>
      <c r="D44" s="61">
        <v>5</v>
      </c>
      <c r="E44" s="58">
        <v>17</v>
      </c>
      <c r="F44" s="59">
        <v>62265</v>
      </c>
      <c r="G44" s="61">
        <v>5</v>
      </c>
      <c r="H44" s="58">
        <v>17</v>
      </c>
      <c r="I44" s="62">
        <v>62265</v>
      </c>
      <c r="J44" s="5">
        <v>0</v>
      </c>
      <c r="K44" s="2">
        <v>0</v>
      </c>
      <c r="L44" s="3">
        <v>0</v>
      </c>
    </row>
    <row r="45" spans="1:12" x14ac:dyDescent="0.15">
      <c r="A45" s="47" t="s">
        <v>82</v>
      </c>
      <c r="B45" s="48" t="s">
        <v>84</v>
      </c>
      <c r="C45" s="81" t="s">
        <v>959</v>
      </c>
      <c r="D45" s="61" t="s">
        <v>961</v>
      </c>
      <c r="E45" s="58" t="s">
        <v>962</v>
      </c>
      <c r="F45" s="59" t="s">
        <v>962</v>
      </c>
      <c r="G45" s="61" t="s">
        <v>962</v>
      </c>
      <c r="H45" s="58" t="s">
        <v>962</v>
      </c>
      <c r="I45" s="62" t="s">
        <v>962</v>
      </c>
      <c r="J45" s="5">
        <v>4</v>
      </c>
      <c r="K45" s="2">
        <v>29</v>
      </c>
      <c r="L45" s="3">
        <v>115000</v>
      </c>
    </row>
    <row r="46" spans="1:12" x14ac:dyDescent="0.15">
      <c r="A46" s="47" t="s">
        <v>910</v>
      </c>
      <c r="B46" s="48" t="s">
        <v>886</v>
      </c>
      <c r="C46" s="81" t="s">
        <v>960</v>
      </c>
      <c r="D46" s="61">
        <v>6</v>
      </c>
      <c r="E46" s="58">
        <v>20</v>
      </c>
      <c r="F46" s="59">
        <v>217602</v>
      </c>
      <c r="G46" s="61">
        <v>0</v>
      </c>
      <c r="H46" s="58">
        <v>0</v>
      </c>
      <c r="I46" s="62">
        <v>0</v>
      </c>
      <c r="J46" s="5">
        <v>6</v>
      </c>
      <c r="K46" s="2">
        <v>20</v>
      </c>
      <c r="L46" s="3">
        <v>217602</v>
      </c>
    </row>
    <row r="47" spans="1:12" x14ac:dyDescent="0.15">
      <c r="A47" s="47" t="s">
        <v>458</v>
      </c>
      <c r="B47" s="48" t="s">
        <v>887</v>
      </c>
      <c r="C47" s="81" t="s">
        <v>960</v>
      </c>
      <c r="D47" s="61">
        <v>1</v>
      </c>
      <c r="E47" s="58">
        <v>2</v>
      </c>
      <c r="F47" s="59">
        <v>6474</v>
      </c>
      <c r="G47" s="61">
        <v>1</v>
      </c>
      <c r="H47" s="58">
        <v>2</v>
      </c>
      <c r="I47" s="62">
        <v>6474</v>
      </c>
      <c r="J47" s="5">
        <v>0</v>
      </c>
      <c r="K47" s="2">
        <v>0</v>
      </c>
      <c r="L47" s="3">
        <v>0</v>
      </c>
    </row>
    <row r="48" spans="1:12" x14ac:dyDescent="0.15">
      <c r="A48" s="47" t="s">
        <v>326</v>
      </c>
      <c r="B48" s="48" t="s">
        <v>328</v>
      </c>
      <c r="C48" s="81" t="s">
        <v>959</v>
      </c>
      <c r="D48" s="61" t="s">
        <v>961</v>
      </c>
      <c r="E48" s="58" t="s">
        <v>962</v>
      </c>
      <c r="F48" s="59" t="s">
        <v>962</v>
      </c>
      <c r="G48" s="61" t="s">
        <v>962</v>
      </c>
      <c r="H48" s="58" t="s">
        <v>962</v>
      </c>
      <c r="I48" s="62" t="s">
        <v>962</v>
      </c>
      <c r="J48" s="5" t="s">
        <v>962</v>
      </c>
      <c r="K48" s="2" t="s">
        <v>962</v>
      </c>
      <c r="L48" s="3" t="s">
        <v>962</v>
      </c>
    </row>
    <row r="49" spans="1:12" x14ac:dyDescent="0.15">
      <c r="A49" s="47" t="s">
        <v>605</v>
      </c>
      <c r="B49" s="48" t="s">
        <v>607</v>
      </c>
      <c r="C49" s="81" t="s">
        <v>959</v>
      </c>
      <c r="D49" s="61" t="s">
        <v>961</v>
      </c>
      <c r="E49" s="58" t="s">
        <v>962</v>
      </c>
      <c r="F49" s="59" t="s">
        <v>962</v>
      </c>
      <c r="G49" s="61" t="s">
        <v>962</v>
      </c>
      <c r="H49" s="58" t="s">
        <v>962</v>
      </c>
      <c r="I49" s="62" t="s">
        <v>962</v>
      </c>
      <c r="J49" s="5">
        <v>8</v>
      </c>
      <c r="K49" s="2">
        <v>16</v>
      </c>
      <c r="L49" s="3">
        <v>66500</v>
      </c>
    </row>
    <row r="50" spans="1:12" x14ac:dyDescent="0.15">
      <c r="A50" s="47" t="s">
        <v>575</v>
      </c>
      <c r="B50" s="48" t="s">
        <v>577</v>
      </c>
      <c r="C50" s="81" t="s">
        <v>959</v>
      </c>
      <c r="D50" s="61" t="s">
        <v>961</v>
      </c>
      <c r="E50" s="58" t="s">
        <v>962</v>
      </c>
      <c r="F50" s="59" t="s">
        <v>962</v>
      </c>
      <c r="G50" s="61" t="s">
        <v>962</v>
      </c>
      <c r="H50" s="58" t="s">
        <v>962</v>
      </c>
      <c r="I50" s="62" t="s">
        <v>962</v>
      </c>
      <c r="J50" s="5" t="s">
        <v>962</v>
      </c>
      <c r="K50" s="2" t="s">
        <v>962</v>
      </c>
      <c r="L50" s="3" t="s">
        <v>962</v>
      </c>
    </row>
    <row r="51" spans="1:12" x14ac:dyDescent="0.15">
      <c r="A51" s="47" t="s">
        <v>142</v>
      </c>
      <c r="B51" s="48" t="s">
        <v>210</v>
      </c>
      <c r="C51" s="81" t="s">
        <v>960</v>
      </c>
      <c r="D51" s="61">
        <v>1</v>
      </c>
      <c r="E51" s="58">
        <v>5</v>
      </c>
      <c r="F51" s="59">
        <v>12032</v>
      </c>
      <c r="G51" s="61">
        <v>1</v>
      </c>
      <c r="H51" s="58">
        <v>3</v>
      </c>
      <c r="I51" s="62">
        <v>8719</v>
      </c>
      <c r="J51" s="5">
        <v>1</v>
      </c>
      <c r="K51" s="2">
        <v>2</v>
      </c>
      <c r="L51" s="3">
        <v>3313</v>
      </c>
    </row>
    <row r="52" spans="1:12" x14ac:dyDescent="0.15">
      <c r="A52" s="47" t="s">
        <v>208</v>
      </c>
      <c r="B52" s="48" t="s">
        <v>210</v>
      </c>
      <c r="C52" s="81" t="s">
        <v>959</v>
      </c>
      <c r="D52" s="61">
        <v>3</v>
      </c>
      <c r="E52" s="58">
        <v>24</v>
      </c>
      <c r="F52" s="59">
        <v>58111</v>
      </c>
      <c r="G52" s="61">
        <v>1</v>
      </c>
      <c r="H52" s="58">
        <v>18</v>
      </c>
      <c r="I52" s="62">
        <v>32111</v>
      </c>
      <c r="J52" s="5">
        <v>2</v>
      </c>
      <c r="K52" s="2">
        <v>6</v>
      </c>
      <c r="L52" s="3">
        <v>26000</v>
      </c>
    </row>
    <row r="53" spans="1:12" x14ac:dyDescent="0.15">
      <c r="A53" s="47" t="s">
        <v>229</v>
      </c>
      <c r="B53" s="48" t="s">
        <v>210</v>
      </c>
      <c r="C53" s="81" t="s">
        <v>959</v>
      </c>
      <c r="D53" s="61" t="s">
        <v>961</v>
      </c>
      <c r="E53" s="58" t="s">
        <v>962</v>
      </c>
      <c r="F53" s="59" t="s">
        <v>962</v>
      </c>
      <c r="G53" s="61">
        <v>8</v>
      </c>
      <c r="H53" s="58">
        <v>45</v>
      </c>
      <c r="I53" s="62">
        <v>161487</v>
      </c>
      <c r="J53" s="5">
        <v>3</v>
      </c>
      <c r="K53" s="2">
        <v>21</v>
      </c>
      <c r="L53" s="3">
        <v>80990</v>
      </c>
    </row>
    <row r="54" spans="1:12" x14ac:dyDescent="0.15">
      <c r="A54" s="47" t="s">
        <v>312</v>
      </c>
      <c r="B54" s="48" t="s">
        <v>210</v>
      </c>
      <c r="C54" s="81" t="s">
        <v>959</v>
      </c>
      <c r="D54" s="61">
        <v>6</v>
      </c>
      <c r="E54" s="58">
        <v>14</v>
      </c>
      <c r="F54" s="59">
        <v>43278</v>
      </c>
      <c r="G54" s="61">
        <v>6</v>
      </c>
      <c r="H54" s="58">
        <v>14</v>
      </c>
      <c r="I54" s="62">
        <v>43278</v>
      </c>
      <c r="J54" s="5">
        <v>0</v>
      </c>
      <c r="K54" s="2">
        <v>0</v>
      </c>
      <c r="L54" s="3">
        <v>0</v>
      </c>
    </row>
    <row r="55" spans="1:12" x14ac:dyDescent="0.15">
      <c r="A55" s="47" t="s">
        <v>626</v>
      </c>
      <c r="B55" s="48" t="s">
        <v>628</v>
      </c>
      <c r="C55" s="81" t="s">
        <v>959</v>
      </c>
      <c r="D55" s="61">
        <v>3</v>
      </c>
      <c r="E55" s="58">
        <v>7</v>
      </c>
      <c r="F55" s="59">
        <v>23398</v>
      </c>
      <c r="G55" s="61">
        <v>2</v>
      </c>
      <c r="H55" s="58">
        <v>5</v>
      </c>
      <c r="I55" s="62">
        <v>21314</v>
      </c>
      <c r="J55" s="5">
        <v>1</v>
      </c>
      <c r="K55" s="2">
        <v>2</v>
      </c>
      <c r="L55" s="3">
        <v>2084</v>
      </c>
    </row>
    <row r="56" spans="1:12" x14ac:dyDescent="0.15">
      <c r="A56" s="47" t="s">
        <v>359</v>
      </c>
      <c r="B56" s="48" t="s">
        <v>361</v>
      </c>
      <c r="C56" s="81" t="s">
        <v>959</v>
      </c>
      <c r="D56" s="61" t="s">
        <v>961</v>
      </c>
      <c r="E56" s="58" t="s">
        <v>962</v>
      </c>
      <c r="F56" s="59" t="s">
        <v>962</v>
      </c>
      <c r="G56" s="61" t="s">
        <v>962</v>
      </c>
      <c r="H56" s="58" t="s">
        <v>962</v>
      </c>
      <c r="I56" s="62" t="s">
        <v>962</v>
      </c>
      <c r="J56" s="5" t="s">
        <v>962</v>
      </c>
      <c r="K56" s="2" t="s">
        <v>962</v>
      </c>
      <c r="L56" s="3" t="s">
        <v>962</v>
      </c>
    </row>
    <row r="57" spans="1:12" x14ac:dyDescent="0.15">
      <c r="A57" s="47" t="s">
        <v>353</v>
      </c>
      <c r="B57" s="48" t="s">
        <v>888</v>
      </c>
      <c r="C57" s="81" t="s">
        <v>960</v>
      </c>
      <c r="D57" s="61">
        <v>2</v>
      </c>
      <c r="E57" s="58">
        <v>7</v>
      </c>
      <c r="F57" s="59">
        <v>26180</v>
      </c>
      <c r="G57" s="61">
        <v>2</v>
      </c>
      <c r="H57" s="58">
        <v>7</v>
      </c>
      <c r="I57" s="62">
        <v>26180</v>
      </c>
      <c r="J57" s="5">
        <v>0</v>
      </c>
      <c r="K57" s="2">
        <v>0</v>
      </c>
      <c r="L57" s="3">
        <v>0</v>
      </c>
    </row>
    <row r="58" spans="1:12" x14ac:dyDescent="0.15">
      <c r="A58" s="47" t="s">
        <v>382</v>
      </c>
      <c r="B58" s="48" t="s">
        <v>384</v>
      </c>
      <c r="C58" s="81" t="s">
        <v>959</v>
      </c>
      <c r="D58" s="61" t="s">
        <v>961</v>
      </c>
      <c r="E58" s="58" t="s">
        <v>962</v>
      </c>
      <c r="F58" s="59" t="s">
        <v>962</v>
      </c>
      <c r="G58" s="61">
        <v>9</v>
      </c>
      <c r="H58" s="58">
        <v>26</v>
      </c>
      <c r="I58" s="62">
        <v>97054</v>
      </c>
      <c r="J58" s="5">
        <v>3</v>
      </c>
      <c r="K58" s="2">
        <v>7</v>
      </c>
      <c r="L58" s="3">
        <v>17958</v>
      </c>
    </row>
    <row r="59" spans="1:12" x14ac:dyDescent="0.15">
      <c r="A59" s="47" t="s">
        <v>233</v>
      </c>
      <c r="B59" s="48" t="s">
        <v>889</v>
      </c>
      <c r="C59" s="81" t="s">
        <v>960</v>
      </c>
      <c r="D59" s="61">
        <v>1</v>
      </c>
      <c r="E59" s="58">
        <v>1</v>
      </c>
      <c r="F59" s="59">
        <v>4727</v>
      </c>
      <c r="G59" s="61">
        <v>1</v>
      </c>
      <c r="H59" s="58">
        <v>1</v>
      </c>
      <c r="I59" s="62">
        <v>4727</v>
      </c>
      <c r="J59" s="5">
        <v>0</v>
      </c>
      <c r="K59" s="2">
        <v>0</v>
      </c>
      <c r="L59" s="3">
        <v>0</v>
      </c>
    </row>
    <row r="60" spans="1:12" x14ac:dyDescent="0.15">
      <c r="A60" s="47" t="s">
        <v>129</v>
      </c>
      <c r="B60" s="48" t="s">
        <v>131</v>
      </c>
      <c r="C60" s="81" t="s">
        <v>959</v>
      </c>
      <c r="D60" s="61" t="s">
        <v>961</v>
      </c>
      <c r="E60" s="58" t="s">
        <v>962</v>
      </c>
      <c r="F60" s="59" t="s">
        <v>962</v>
      </c>
      <c r="G60" s="61" t="s">
        <v>962</v>
      </c>
      <c r="H60" s="58" t="s">
        <v>962</v>
      </c>
      <c r="I60" s="62" t="s">
        <v>962</v>
      </c>
      <c r="J60" s="5" t="s">
        <v>962</v>
      </c>
      <c r="K60" s="2" t="s">
        <v>962</v>
      </c>
      <c r="L60" s="3" t="s">
        <v>962</v>
      </c>
    </row>
    <row r="61" spans="1:12" x14ac:dyDescent="0.15">
      <c r="A61" s="47" t="s">
        <v>101</v>
      </c>
      <c r="B61" s="48" t="s">
        <v>103</v>
      </c>
      <c r="C61" s="81" t="s">
        <v>959</v>
      </c>
      <c r="D61" s="61" t="s">
        <v>961</v>
      </c>
      <c r="E61" s="58" t="s">
        <v>962</v>
      </c>
      <c r="F61" s="59" t="s">
        <v>962</v>
      </c>
      <c r="G61" s="61" t="s">
        <v>962</v>
      </c>
      <c r="H61" s="58" t="s">
        <v>962</v>
      </c>
      <c r="I61" s="62" t="s">
        <v>962</v>
      </c>
      <c r="J61" s="5" t="s">
        <v>962</v>
      </c>
      <c r="K61" s="2" t="s">
        <v>962</v>
      </c>
      <c r="L61" s="3" t="s">
        <v>962</v>
      </c>
    </row>
    <row r="62" spans="1:12" x14ac:dyDescent="0.15">
      <c r="A62" s="47" t="s">
        <v>199</v>
      </c>
      <c r="B62" s="48" t="s">
        <v>103</v>
      </c>
      <c r="C62" s="81" t="s">
        <v>959</v>
      </c>
      <c r="D62" s="61" t="s">
        <v>961</v>
      </c>
      <c r="E62" s="58" t="s">
        <v>962</v>
      </c>
      <c r="F62" s="59" t="s">
        <v>962</v>
      </c>
      <c r="G62" s="61" t="s">
        <v>962</v>
      </c>
      <c r="H62" s="58" t="s">
        <v>962</v>
      </c>
      <c r="I62" s="62" t="s">
        <v>962</v>
      </c>
      <c r="J62" s="5" t="s">
        <v>962</v>
      </c>
      <c r="K62" s="2" t="s">
        <v>962</v>
      </c>
      <c r="L62" s="3" t="s">
        <v>962</v>
      </c>
    </row>
    <row r="63" spans="1:12" x14ac:dyDescent="0.15">
      <c r="A63" s="47" t="s">
        <v>223</v>
      </c>
      <c r="B63" s="48" t="s">
        <v>103</v>
      </c>
      <c r="C63" s="81" t="s">
        <v>960</v>
      </c>
      <c r="D63" s="61">
        <v>1</v>
      </c>
      <c r="E63" s="58">
        <v>2</v>
      </c>
      <c r="F63" s="59">
        <v>9500</v>
      </c>
      <c r="G63" s="61">
        <v>0</v>
      </c>
      <c r="H63" s="58">
        <v>0</v>
      </c>
      <c r="I63" s="62">
        <v>0</v>
      </c>
      <c r="J63" s="5">
        <v>1</v>
      </c>
      <c r="K63" s="2">
        <v>2</v>
      </c>
      <c r="L63" s="3">
        <v>9500</v>
      </c>
    </row>
    <row r="64" spans="1:12" x14ac:dyDescent="0.15">
      <c r="A64" s="47" t="s">
        <v>268</v>
      </c>
      <c r="B64" s="48" t="s">
        <v>103</v>
      </c>
      <c r="C64" s="81" t="s">
        <v>959</v>
      </c>
      <c r="D64" s="61" t="s">
        <v>961</v>
      </c>
      <c r="E64" s="58" t="s">
        <v>962</v>
      </c>
      <c r="F64" s="59" t="s">
        <v>962</v>
      </c>
      <c r="G64" s="61" t="s">
        <v>962</v>
      </c>
      <c r="H64" s="58" t="s">
        <v>962</v>
      </c>
      <c r="I64" s="62" t="s">
        <v>962</v>
      </c>
      <c r="J64" s="5" t="s">
        <v>962</v>
      </c>
      <c r="K64" s="2" t="s">
        <v>962</v>
      </c>
      <c r="L64" s="3" t="s">
        <v>962</v>
      </c>
    </row>
    <row r="65" spans="1:12" x14ac:dyDescent="0.15">
      <c r="A65" s="47" t="s">
        <v>270</v>
      </c>
      <c r="B65" s="48" t="s">
        <v>103</v>
      </c>
      <c r="C65" s="81" t="s">
        <v>959</v>
      </c>
      <c r="D65" s="61" t="s">
        <v>961</v>
      </c>
      <c r="E65" s="58" t="s">
        <v>962</v>
      </c>
      <c r="F65" s="59" t="s">
        <v>962</v>
      </c>
      <c r="G65" s="61" t="s">
        <v>962</v>
      </c>
      <c r="H65" s="58" t="s">
        <v>962</v>
      </c>
      <c r="I65" s="62" t="s">
        <v>962</v>
      </c>
      <c r="J65" s="5" t="s">
        <v>962</v>
      </c>
      <c r="K65" s="2" t="s">
        <v>962</v>
      </c>
      <c r="L65" s="3" t="s">
        <v>962</v>
      </c>
    </row>
    <row r="66" spans="1:12" x14ac:dyDescent="0.15">
      <c r="A66" s="47" t="s">
        <v>277</v>
      </c>
      <c r="B66" s="48" t="s">
        <v>103</v>
      </c>
      <c r="C66" s="81" t="s">
        <v>959</v>
      </c>
      <c r="D66" s="61" t="s">
        <v>961</v>
      </c>
      <c r="E66" s="58" t="s">
        <v>962</v>
      </c>
      <c r="F66" s="59" t="s">
        <v>962</v>
      </c>
      <c r="G66" s="61" t="s">
        <v>962</v>
      </c>
      <c r="H66" s="58" t="s">
        <v>962</v>
      </c>
      <c r="I66" s="62" t="s">
        <v>962</v>
      </c>
      <c r="J66" s="5" t="s">
        <v>962</v>
      </c>
      <c r="K66" s="2" t="s">
        <v>962</v>
      </c>
      <c r="L66" s="3" t="s">
        <v>962</v>
      </c>
    </row>
    <row r="67" spans="1:12" x14ac:dyDescent="0.15">
      <c r="A67" s="47" t="s">
        <v>287</v>
      </c>
      <c r="B67" s="48" t="s">
        <v>103</v>
      </c>
      <c r="C67" s="81" t="s">
        <v>959</v>
      </c>
      <c r="D67" s="61">
        <v>3</v>
      </c>
      <c r="E67" s="58">
        <v>7</v>
      </c>
      <c r="F67" s="59">
        <v>22115</v>
      </c>
      <c r="G67" s="61">
        <v>1</v>
      </c>
      <c r="H67" s="58">
        <v>4</v>
      </c>
      <c r="I67" s="62">
        <v>9500</v>
      </c>
      <c r="J67" s="5">
        <v>2</v>
      </c>
      <c r="K67" s="2">
        <v>3</v>
      </c>
      <c r="L67" s="3">
        <v>12615</v>
      </c>
    </row>
    <row r="68" spans="1:12" x14ac:dyDescent="0.15">
      <c r="A68" s="47" t="s">
        <v>401</v>
      </c>
      <c r="B68" s="48" t="s">
        <v>103</v>
      </c>
      <c r="C68" s="81" t="s">
        <v>959</v>
      </c>
      <c r="D68" s="61">
        <v>3</v>
      </c>
      <c r="E68" s="58">
        <v>19</v>
      </c>
      <c r="F68" s="59">
        <v>56650</v>
      </c>
      <c r="G68" s="61">
        <v>2</v>
      </c>
      <c r="H68" s="58">
        <v>15</v>
      </c>
      <c r="I68" s="62">
        <v>46249</v>
      </c>
      <c r="J68" s="5">
        <v>1</v>
      </c>
      <c r="K68" s="2">
        <v>4</v>
      </c>
      <c r="L68" s="3">
        <v>10401</v>
      </c>
    </row>
    <row r="69" spans="1:12" x14ac:dyDescent="0.15">
      <c r="A69" s="47" t="s">
        <v>470</v>
      </c>
      <c r="B69" s="48" t="s">
        <v>103</v>
      </c>
      <c r="C69" s="81" t="s">
        <v>959</v>
      </c>
      <c r="D69" s="61" t="s">
        <v>961</v>
      </c>
      <c r="E69" s="58" t="s">
        <v>962</v>
      </c>
      <c r="F69" s="59" t="s">
        <v>962</v>
      </c>
      <c r="G69" s="61" t="s">
        <v>962</v>
      </c>
      <c r="H69" s="58" t="s">
        <v>962</v>
      </c>
      <c r="I69" s="62" t="s">
        <v>962</v>
      </c>
      <c r="J69" s="5" t="s">
        <v>962</v>
      </c>
      <c r="K69" s="2" t="s">
        <v>962</v>
      </c>
      <c r="L69" s="3" t="s">
        <v>962</v>
      </c>
    </row>
    <row r="70" spans="1:12" x14ac:dyDescent="0.15">
      <c r="A70" s="47" t="s">
        <v>511</v>
      </c>
      <c r="B70" s="48" t="s">
        <v>103</v>
      </c>
      <c r="C70" s="81" t="s">
        <v>959</v>
      </c>
      <c r="D70" s="61" t="s">
        <v>961</v>
      </c>
      <c r="E70" s="58" t="s">
        <v>962</v>
      </c>
      <c r="F70" s="59" t="s">
        <v>962</v>
      </c>
      <c r="G70" s="61" t="s">
        <v>962</v>
      </c>
      <c r="H70" s="58" t="s">
        <v>962</v>
      </c>
      <c r="I70" s="62" t="s">
        <v>962</v>
      </c>
      <c r="J70" s="5">
        <v>8</v>
      </c>
      <c r="K70" s="2">
        <v>18</v>
      </c>
      <c r="L70" s="3">
        <v>42502</v>
      </c>
    </row>
    <row r="71" spans="1:12" x14ac:dyDescent="0.15">
      <c r="A71" s="47" t="s">
        <v>391</v>
      </c>
      <c r="B71" s="48" t="s">
        <v>393</v>
      </c>
      <c r="C71" s="81" t="s">
        <v>959</v>
      </c>
      <c r="D71" s="61" t="s">
        <v>961</v>
      </c>
      <c r="E71" s="58" t="s">
        <v>962</v>
      </c>
      <c r="F71" s="59" t="s">
        <v>962</v>
      </c>
      <c r="G71" s="61" t="s">
        <v>962</v>
      </c>
      <c r="H71" s="58" t="s">
        <v>962</v>
      </c>
      <c r="I71" s="62" t="s">
        <v>962</v>
      </c>
      <c r="J71" s="5" t="s">
        <v>962</v>
      </c>
      <c r="K71" s="2" t="s">
        <v>962</v>
      </c>
      <c r="L71" s="3" t="s">
        <v>962</v>
      </c>
    </row>
    <row r="72" spans="1:12" x14ac:dyDescent="0.15">
      <c r="A72" s="47" t="s">
        <v>124</v>
      </c>
      <c r="B72" s="48" t="s">
        <v>126</v>
      </c>
      <c r="C72" s="81" t="s">
        <v>959</v>
      </c>
      <c r="D72" s="61" t="s">
        <v>961</v>
      </c>
      <c r="E72" s="58" t="s">
        <v>962</v>
      </c>
      <c r="F72" s="59" t="s">
        <v>962</v>
      </c>
      <c r="G72" s="61" t="s">
        <v>962</v>
      </c>
      <c r="H72" s="58" t="s">
        <v>962</v>
      </c>
      <c r="I72" s="62" t="s">
        <v>962</v>
      </c>
      <c r="J72" s="5" t="s">
        <v>962</v>
      </c>
      <c r="K72" s="2" t="s">
        <v>962</v>
      </c>
      <c r="L72" s="3" t="s">
        <v>962</v>
      </c>
    </row>
    <row r="73" spans="1:12" x14ac:dyDescent="0.15">
      <c r="A73" s="47" t="s">
        <v>250</v>
      </c>
      <c r="B73" s="48" t="s">
        <v>126</v>
      </c>
      <c r="C73" s="81" t="s">
        <v>959</v>
      </c>
      <c r="D73" s="61" t="s">
        <v>961</v>
      </c>
      <c r="E73" s="58" t="s">
        <v>962</v>
      </c>
      <c r="F73" s="59" t="s">
        <v>962</v>
      </c>
      <c r="G73" s="61" t="s">
        <v>962</v>
      </c>
      <c r="H73" s="58" t="s">
        <v>962</v>
      </c>
      <c r="I73" s="62" t="s">
        <v>962</v>
      </c>
      <c r="J73" s="5">
        <v>1</v>
      </c>
      <c r="K73" s="2">
        <v>4</v>
      </c>
      <c r="L73" s="3">
        <v>7389</v>
      </c>
    </row>
    <row r="74" spans="1:12" x14ac:dyDescent="0.15">
      <c r="A74" s="47" t="s">
        <v>281</v>
      </c>
      <c r="B74" s="48" t="s">
        <v>126</v>
      </c>
      <c r="C74" s="81" t="s">
        <v>959</v>
      </c>
      <c r="D74" s="61">
        <v>9</v>
      </c>
      <c r="E74" s="58">
        <v>20</v>
      </c>
      <c r="F74" s="59">
        <v>64730</v>
      </c>
      <c r="G74" s="61">
        <v>5</v>
      </c>
      <c r="H74" s="58">
        <v>12</v>
      </c>
      <c r="I74" s="62">
        <v>34230</v>
      </c>
      <c r="J74" s="5">
        <v>4</v>
      </c>
      <c r="K74" s="2">
        <v>8</v>
      </c>
      <c r="L74" s="3">
        <v>30500</v>
      </c>
    </row>
    <row r="75" spans="1:12" x14ac:dyDescent="0.15">
      <c r="A75" s="47" t="s">
        <v>320</v>
      </c>
      <c r="B75" s="48" t="s">
        <v>126</v>
      </c>
      <c r="C75" s="81" t="s">
        <v>960</v>
      </c>
      <c r="D75" s="61">
        <v>3</v>
      </c>
      <c r="E75" s="58">
        <v>8</v>
      </c>
      <c r="F75" s="59">
        <v>27724</v>
      </c>
      <c r="G75" s="61">
        <v>2</v>
      </c>
      <c r="H75" s="58">
        <v>6</v>
      </c>
      <c r="I75" s="62">
        <v>20487</v>
      </c>
      <c r="J75" s="5">
        <v>1</v>
      </c>
      <c r="K75" s="2">
        <v>2</v>
      </c>
      <c r="L75" s="3">
        <v>7237</v>
      </c>
    </row>
    <row r="76" spans="1:12" x14ac:dyDescent="0.15">
      <c r="A76" s="47" t="s">
        <v>548</v>
      </c>
      <c r="B76" s="48" t="s">
        <v>550</v>
      </c>
      <c r="C76" s="81" t="s">
        <v>959</v>
      </c>
      <c r="D76" s="61">
        <v>10</v>
      </c>
      <c r="E76" s="58">
        <v>30</v>
      </c>
      <c r="F76" s="59">
        <v>98923</v>
      </c>
      <c r="G76" s="61">
        <v>8</v>
      </c>
      <c r="H76" s="58">
        <v>23</v>
      </c>
      <c r="I76" s="62">
        <v>77639</v>
      </c>
      <c r="J76" s="5">
        <v>2</v>
      </c>
      <c r="K76" s="2">
        <v>7</v>
      </c>
      <c r="L76" s="3">
        <v>21284</v>
      </c>
    </row>
    <row r="77" spans="1:12" x14ac:dyDescent="0.15">
      <c r="A77" s="47" t="s">
        <v>92</v>
      </c>
      <c r="B77" s="48" t="s">
        <v>890</v>
      </c>
      <c r="C77" s="81" t="s">
        <v>960</v>
      </c>
      <c r="D77" s="61">
        <v>1</v>
      </c>
      <c r="E77" s="58">
        <v>2</v>
      </c>
      <c r="F77" s="59">
        <v>3167</v>
      </c>
      <c r="G77" s="61">
        <v>0</v>
      </c>
      <c r="H77" s="58">
        <v>0</v>
      </c>
      <c r="I77" s="62">
        <v>0</v>
      </c>
      <c r="J77" s="5">
        <v>1</v>
      </c>
      <c r="K77" s="2">
        <v>2</v>
      </c>
      <c r="L77" s="3">
        <v>3167</v>
      </c>
    </row>
    <row r="78" spans="1:12" x14ac:dyDescent="0.15">
      <c r="A78" s="47" t="s">
        <v>350</v>
      </c>
      <c r="B78" s="48" t="s">
        <v>352</v>
      </c>
      <c r="C78" s="81" t="s">
        <v>959</v>
      </c>
      <c r="D78" s="61" t="s">
        <v>961</v>
      </c>
      <c r="E78" s="58" t="s">
        <v>962</v>
      </c>
      <c r="F78" s="59" t="s">
        <v>962</v>
      </c>
      <c r="G78" s="61" t="s">
        <v>962</v>
      </c>
      <c r="H78" s="58" t="s">
        <v>962</v>
      </c>
      <c r="I78" s="62" t="s">
        <v>962</v>
      </c>
      <c r="J78" s="5">
        <v>6</v>
      </c>
      <c r="K78" s="2">
        <v>29</v>
      </c>
      <c r="L78" s="3">
        <v>446488</v>
      </c>
    </row>
    <row r="79" spans="1:12" x14ac:dyDescent="0.15">
      <c r="A79" s="47" t="s">
        <v>411</v>
      </c>
      <c r="B79" s="48" t="s">
        <v>413</v>
      </c>
      <c r="C79" s="81" t="s">
        <v>959</v>
      </c>
      <c r="D79" s="61">
        <v>6</v>
      </c>
      <c r="E79" s="58">
        <v>34</v>
      </c>
      <c r="F79" s="59">
        <v>119733</v>
      </c>
      <c r="G79" s="61">
        <v>5</v>
      </c>
      <c r="H79" s="58">
        <v>30</v>
      </c>
      <c r="I79" s="62">
        <v>107900</v>
      </c>
      <c r="J79" s="5">
        <v>1</v>
      </c>
      <c r="K79" s="2">
        <v>4</v>
      </c>
      <c r="L79" s="3">
        <v>11833</v>
      </c>
    </row>
    <row r="80" spans="1:12" x14ac:dyDescent="0.15">
      <c r="A80" s="47" t="s">
        <v>494</v>
      </c>
      <c r="B80" s="48" t="s">
        <v>496</v>
      </c>
      <c r="C80" s="81" t="s">
        <v>959</v>
      </c>
      <c r="D80" s="61">
        <v>2</v>
      </c>
      <c r="E80" s="58">
        <v>8</v>
      </c>
      <c r="F80" s="59">
        <v>27075</v>
      </c>
      <c r="G80" s="61">
        <v>2</v>
      </c>
      <c r="H80" s="58">
        <v>8</v>
      </c>
      <c r="I80" s="62">
        <v>27075</v>
      </c>
      <c r="J80" s="5">
        <v>0</v>
      </c>
      <c r="K80" s="2">
        <v>0</v>
      </c>
      <c r="L80" s="3">
        <v>0</v>
      </c>
    </row>
    <row r="81" spans="1:12" x14ac:dyDescent="0.15">
      <c r="A81" s="47" t="s">
        <v>503</v>
      </c>
      <c r="B81" s="48" t="s">
        <v>505</v>
      </c>
      <c r="C81" s="81" t="s">
        <v>959</v>
      </c>
      <c r="D81" s="61" t="s">
        <v>961</v>
      </c>
      <c r="E81" s="58" t="s">
        <v>962</v>
      </c>
      <c r="F81" s="59" t="s">
        <v>962</v>
      </c>
      <c r="G81" s="61" t="s">
        <v>962</v>
      </c>
      <c r="H81" s="58" t="s">
        <v>962</v>
      </c>
      <c r="I81" s="62" t="s">
        <v>962</v>
      </c>
      <c r="J81" s="5" t="s">
        <v>962</v>
      </c>
      <c r="K81" s="2" t="s">
        <v>962</v>
      </c>
      <c r="L81" s="3" t="s">
        <v>962</v>
      </c>
    </row>
    <row r="82" spans="1:12" x14ac:dyDescent="0.15">
      <c r="A82" s="47" t="s">
        <v>356</v>
      </c>
      <c r="B82" s="48" t="s">
        <v>358</v>
      </c>
      <c r="C82" s="81" t="s">
        <v>959</v>
      </c>
      <c r="D82" s="61">
        <v>6</v>
      </c>
      <c r="E82" s="58">
        <v>11</v>
      </c>
      <c r="F82" s="59">
        <v>18600</v>
      </c>
      <c r="G82" s="61">
        <v>3</v>
      </c>
      <c r="H82" s="58">
        <v>5</v>
      </c>
      <c r="I82" s="62">
        <v>9000</v>
      </c>
      <c r="J82" s="5">
        <v>3</v>
      </c>
      <c r="K82" s="2">
        <v>6</v>
      </c>
      <c r="L82" s="3">
        <v>9600</v>
      </c>
    </row>
    <row r="83" spans="1:12" x14ac:dyDescent="0.15">
      <c r="A83" s="47" t="s">
        <v>569</v>
      </c>
      <c r="B83" s="48" t="s">
        <v>891</v>
      </c>
      <c r="C83" s="81" t="s">
        <v>960</v>
      </c>
      <c r="D83" s="61">
        <v>5</v>
      </c>
      <c r="E83" s="58">
        <v>15</v>
      </c>
      <c r="F83" s="59">
        <v>52316</v>
      </c>
      <c r="G83" s="61">
        <v>3</v>
      </c>
      <c r="H83" s="58">
        <v>9</v>
      </c>
      <c r="I83" s="62">
        <v>38551</v>
      </c>
      <c r="J83" s="5">
        <v>2</v>
      </c>
      <c r="K83" s="2">
        <v>6</v>
      </c>
      <c r="L83" s="3">
        <v>13765</v>
      </c>
    </row>
    <row r="84" spans="1:12" x14ac:dyDescent="0.15">
      <c r="A84" s="47" t="s">
        <v>385</v>
      </c>
      <c r="B84" s="48" t="s">
        <v>387</v>
      </c>
      <c r="C84" s="81" t="s">
        <v>959</v>
      </c>
      <c r="D84" s="61" t="s">
        <v>961</v>
      </c>
      <c r="E84" s="58" t="s">
        <v>962</v>
      </c>
      <c r="F84" s="59" t="s">
        <v>962</v>
      </c>
      <c r="G84" s="61">
        <v>7</v>
      </c>
      <c r="H84" s="58">
        <v>12</v>
      </c>
      <c r="I84" s="62">
        <v>35429</v>
      </c>
      <c r="J84" s="5">
        <v>4</v>
      </c>
      <c r="K84" s="2">
        <v>7</v>
      </c>
      <c r="L84" s="3">
        <v>32655</v>
      </c>
    </row>
    <row r="85" spans="1:12" x14ac:dyDescent="0.15">
      <c r="A85" s="47" t="s">
        <v>599</v>
      </c>
      <c r="B85" s="48" t="s">
        <v>601</v>
      </c>
      <c r="C85" s="81" t="s">
        <v>959</v>
      </c>
      <c r="D85" s="61">
        <v>4</v>
      </c>
      <c r="E85" s="58">
        <v>26</v>
      </c>
      <c r="F85" s="59">
        <v>264302</v>
      </c>
      <c r="G85" s="61">
        <v>4</v>
      </c>
      <c r="H85" s="58">
        <v>26</v>
      </c>
      <c r="I85" s="62">
        <v>264302</v>
      </c>
      <c r="J85" s="5">
        <v>0</v>
      </c>
      <c r="K85" s="2">
        <v>0</v>
      </c>
      <c r="L85" s="3">
        <v>0</v>
      </c>
    </row>
    <row r="86" spans="1:12" x14ac:dyDescent="0.15">
      <c r="A86" s="47" t="s">
        <v>157</v>
      </c>
      <c r="B86" s="48" t="s">
        <v>159</v>
      </c>
      <c r="C86" s="81" t="s">
        <v>959</v>
      </c>
      <c r="D86" s="61" t="s">
        <v>961</v>
      </c>
      <c r="E86" s="58" t="s">
        <v>962</v>
      </c>
      <c r="F86" s="59" t="s">
        <v>962</v>
      </c>
      <c r="G86" s="61" t="s">
        <v>962</v>
      </c>
      <c r="H86" s="58" t="s">
        <v>962</v>
      </c>
      <c r="I86" s="62" t="s">
        <v>962</v>
      </c>
      <c r="J86" s="5" t="s">
        <v>962</v>
      </c>
      <c r="K86" s="2" t="s">
        <v>962</v>
      </c>
      <c r="L86" s="3" t="s">
        <v>962</v>
      </c>
    </row>
    <row r="87" spans="1:12" x14ac:dyDescent="0.15">
      <c r="A87" s="47" t="s">
        <v>917</v>
      </c>
      <c r="B87" s="48" t="s">
        <v>870</v>
      </c>
      <c r="C87" s="81" t="s">
        <v>959</v>
      </c>
      <c r="D87" s="61">
        <v>5</v>
      </c>
      <c r="E87" s="58">
        <v>12</v>
      </c>
      <c r="F87" s="59">
        <v>40906</v>
      </c>
      <c r="G87" s="61">
        <v>0</v>
      </c>
      <c r="H87" s="58">
        <v>0</v>
      </c>
      <c r="I87" s="62">
        <v>0</v>
      </c>
      <c r="J87" s="5">
        <v>5</v>
      </c>
      <c r="K87" s="2">
        <v>12</v>
      </c>
      <c r="L87" s="3">
        <v>40906</v>
      </c>
    </row>
    <row r="88" spans="1:12" x14ac:dyDescent="0.15">
      <c r="A88" s="47" t="s">
        <v>614</v>
      </c>
      <c r="B88" s="48" t="s">
        <v>616</v>
      </c>
      <c r="C88" s="81" t="s">
        <v>959</v>
      </c>
      <c r="D88" s="61">
        <v>4</v>
      </c>
      <c r="E88" s="58">
        <v>8</v>
      </c>
      <c r="F88" s="59">
        <v>12433</v>
      </c>
      <c r="G88" s="61">
        <v>2</v>
      </c>
      <c r="H88" s="58">
        <v>4</v>
      </c>
      <c r="I88" s="62">
        <v>5500</v>
      </c>
      <c r="J88" s="5">
        <v>2</v>
      </c>
      <c r="K88" s="2">
        <v>4</v>
      </c>
      <c r="L88" s="3">
        <v>6933</v>
      </c>
    </row>
    <row r="89" spans="1:12" x14ac:dyDescent="0.15">
      <c r="A89" s="47" t="s">
        <v>531</v>
      </c>
      <c r="B89" s="48" t="s">
        <v>533</v>
      </c>
      <c r="C89" s="81" t="s">
        <v>959</v>
      </c>
      <c r="D89" s="61">
        <v>1</v>
      </c>
      <c r="E89" s="58">
        <v>2</v>
      </c>
      <c r="F89" s="59">
        <v>4750</v>
      </c>
      <c r="G89" s="61">
        <v>1</v>
      </c>
      <c r="H89" s="58">
        <v>2</v>
      </c>
      <c r="I89" s="62">
        <v>4750</v>
      </c>
      <c r="J89" s="5">
        <v>0</v>
      </c>
      <c r="K89" s="2">
        <v>0</v>
      </c>
      <c r="L89" s="3">
        <v>0</v>
      </c>
    </row>
    <row r="90" spans="1:12" x14ac:dyDescent="0.15">
      <c r="A90" s="47" t="s">
        <v>557</v>
      </c>
      <c r="B90" s="48" t="s">
        <v>559</v>
      </c>
      <c r="C90" s="81" t="s">
        <v>959</v>
      </c>
      <c r="D90" s="61">
        <v>8</v>
      </c>
      <c r="E90" s="58">
        <v>20</v>
      </c>
      <c r="F90" s="59">
        <v>64652</v>
      </c>
      <c r="G90" s="61">
        <v>6</v>
      </c>
      <c r="H90" s="58">
        <v>14</v>
      </c>
      <c r="I90" s="62">
        <v>51750</v>
      </c>
      <c r="J90" s="5">
        <v>2</v>
      </c>
      <c r="K90" s="2">
        <v>6</v>
      </c>
      <c r="L90" s="3">
        <v>12902</v>
      </c>
    </row>
    <row r="91" spans="1:12" x14ac:dyDescent="0.15">
      <c r="A91" s="47" t="s">
        <v>513</v>
      </c>
      <c r="B91" s="48" t="s">
        <v>515</v>
      </c>
      <c r="C91" s="81" t="s">
        <v>959</v>
      </c>
      <c r="D91" s="61" t="s">
        <v>961</v>
      </c>
      <c r="E91" s="58" t="s">
        <v>962</v>
      </c>
      <c r="F91" s="59" t="s">
        <v>962</v>
      </c>
      <c r="G91" s="61" t="s">
        <v>962</v>
      </c>
      <c r="H91" s="58" t="s">
        <v>962</v>
      </c>
      <c r="I91" s="62" t="s">
        <v>962</v>
      </c>
      <c r="J91" s="5">
        <v>9</v>
      </c>
      <c r="K91" s="2">
        <v>17</v>
      </c>
      <c r="L91" s="3">
        <v>51432</v>
      </c>
    </row>
    <row r="92" spans="1:12" x14ac:dyDescent="0.15">
      <c r="A92" s="47" t="s">
        <v>291</v>
      </c>
      <c r="B92" s="48" t="s">
        <v>293</v>
      </c>
      <c r="C92" s="81" t="s">
        <v>959</v>
      </c>
      <c r="D92" s="61">
        <v>2</v>
      </c>
      <c r="E92" s="58">
        <v>10</v>
      </c>
      <c r="F92" s="59">
        <v>27485</v>
      </c>
      <c r="G92" s="61">
        <v>2</v>
      </c>
      <c r="H92" s="58">
        <v>10</v>
      </c>
      <c r="I92" s="62">
        <v>27485</v>
      </c>
      <c r="J92" s="5">
        <v>0</v>
      </c>
      <c r="K92" s="2">
        <v>0</v>
      </c>
      <c r="L92" s="3">
        <v>0</v>
      </c>
    </row>
    <row r="93" spans="1:12" x14ac:dyDescent="0.15">
      <c r="A93" s="47" t="s">
        <v>593</v>
      </c>
      <c r="B93" s="48" t="s">
        <v>595</v>
      </c>
      <c r="C93" s="81" t="s">
        <v>959</v>
      </c>
      <c r="D93" s="61" t="s">
        <v>961</v>
      </c>
      <c r="E93" s="58" t="s">
        <v>962</v>
      </c>
      <c r="F93" s="59" t="s">
        <v>962</v>
      </c>
      <c r="G93" s="61" t="s">
        <v>962</v>
      </c>
      <c r="H93" s="58" t="s">
        <v>962</v>
      </c>
      <c r="I93" s="62" t="s">
        <v>962</v>
      </c>
      <c r="J93" s="5">
        <v>0</v>
      </c>
      <c r="K93" s="2">
        <v>0</v>
      </c>
      <c r="L93" s="3">
        <v>0</v>
      </c>
    </row>
    <row r="94" spans="1:12" x14ac:dyDescent="0.15">
      <c r="A94" s="47" t="s">
        <v>554</v>
      </c>
      <c r="B94" s="48" t="s">
        <v>556</v>
      </c>
      <c r="C94" s="81" t="s">
        <v>959</v>
      </c>
      <c r="D94" s="61" t="s">
        <v>961</v>
      </c>
      <c r="E94" s="58" t="s">
        <v>962</v>
      </c>
      <c r="F94" s="59" t="s">
        <v>962</v>
      </c>
      <c r="G94" s="61" t="s">
        <v>962</v>
      </c>
      <c r="H94" s="58" t="s">
        <v>962</v>
      </c>
      <c r="I94" s="62" t="s">
        <v>962</v>
      </c>
      <c r="J94" s="5" t="s">
        <v>962</v>
      </c>
      <c r="K94" s="2" t="s">
        <v>962</v>
      </c>
      <c r="L94" s="3" t="s">
        <v>962</v>
      </c>
    </row>
    <row r="95" spans="1:12" x14ac:dyDescent="0.15">
      <c r="A95" s="47" t="s">
        <v>919</v>
      </c>
      <c r="B95" s="48" t="s">
        <v>871</v>
      </c>
      <c r="C95" s="81" t="s">
        <v>959</v>
      </c>
      <c r="D95" s="61" t="s">
        <v>961</v>
      </c>
      <c r="E95" s="58" t="s">
        <v>962</v>
      </c>
      <c r="F95" s="59" t="s">
        <v>962</v>
      </c>
      <c r="G95" s="61">
        <v>0</v>
      </c>
      <c r="H95" s="58">
        <v>0</v>
      </c>
      <c r="I95" s="62">
        <v>0</v>
      </c>
      <c r="J95" s="5" t="s">
        <v>962</v>
      </c>
      <c r="K95" s="2" t="s">
        <v>962</v>
      </c>
      <c r="L95" s="3" t="s">
        <v>962</v>
      </c>
    </row>
    <row r="96" spans="1:12" x14ac:dyDescent="0.15">
      <c r="A96" s="47" t="s">
        <v>185</v>
      </c>
      <c r="B96" s="48" t="s">
        <v>187</v>
      </c>
      <c r="C96" s="81" t="s">
        <v>959</v>
      </c>
      <c r="D96" s="61">
        <v>2</v>
      </c>
      <c r="E96" s="58">
        <v>6</v>
      </c>
      <c r="F96" s="59">
        <v>24109</v>
      </c>
      <c r="G96" s="61">
        <v>1</v>
      </c>
      <c r="H96" s="58">
        <v>2</v>
      </c>
      <c r="I96" s="62">
        <v>9500</v>
      </c>
      <c r="J96" s="5">
        <v>1</v>
      </c>
      <c r="K96" s="2">
        <v>4</v>
      </c>
      <c r="L96" s="3">
        <v>14609</v>
      </c>
    </row>
    <row r="97" spans="1:12" x14ac:dyDescent="0.15">
      <c r="A97" s="47" t="s">
        <v>182</v>
      </c>
      <c r="B97" s="48" t="s">
        <v>184</v>
      </c>
      <c r="C97" s="81" t="s">
        <v>959</v>
      </c>
      <c r="D97" s="61" t="s">
        <v>961</v>
      </c>
      <c r="E97" s="58" t="s">
        <v>962</v>
      </c>
      <c r="F97" s="59" t="s">
        <v>962</v>
      </c>
      <c r="G97" s="61" t="s">
        <v>962</v>
      </c>
      <c r="H97" s="58" t="s">
        <v>962</v>
      </c>
      <c r="I97" s="62" t="s">
        <v>962</v>
      </c>
      <c r="J97" s="5" t="s">
        <v>962</v>
      </c>
      <c r="K97" s="2" t="s">
        <v>962</v>
      </c>
      <c r="L97" s="3" t="s">
        <v>962</v>
      </c>
    </row>
    <row r="98" spans="1:12" x14ac:dyDescent="0.15">
      <c r="A98" s="47" t="s">
        <v>921</v>
      </c>
      <c r="B98" s="48" t="s">
        <v>872</v>
      </c>
      <c r="C98" s="81" t="s">
        <v>959</v>
      </c>
      <c r="D98" s="61" t="s">
        <v>961</v>
      </c>
      <c r="E98" s="58" t="s">
        <v>962</v>
      </c>
      <c r="F98" s="59" t="s">
        <v>962</v>
      </c>
      <c r="G98" s="61">
        <v>0</v>
      </c>
      <c r="H98" s="58">
        <v>0</v>
      </c>
      <c r="I98" s="62">
        <v>0</v>
      </c>
      <c r="J98" s="5" t="s">
        <v>962</v>
      </c>
      <c r="K98" s="2" t="s">
        <v>962</v>
      </c>
      <c r="L98" s="3" t="s">
        <v>962</v>
      </c>
    </row>
    <row r="99" spans="1:12" x14ac:dyDescent="0.15">
      <c r="A99" s="47" t="s">
        <v>923</v>
      </c>
      <c r="B99" s="48" t="s">
        <v>873</v>
      </c>
      <c r="C99" s="81" t="s">
        <v>959</v>
      </c>
      <c r="D99" s="61">
        <v>5</v>
      </c>
      <c r="E99" s="58">
        <v>9</v>
      </c>
      <c r="F99" s="59">
        <v>35168</v>
      </c>
      <c r="G99" s="61">
        <v>0</v>
      </c>
      <c r="H99" s="58">
        <v>0</v>
      </c>
      <c r="I99" s="62">
        <v>0</v>
      </c>
      <c r="J99" s="5">
        <v>5</v>
      </c>
      <c r="K99" s="2">
        <v>9</v>
      </c>
      <c r="L99" s="3">
        <v>35168</v>
      </c>
    </row>
    <row r="100" spans="1:12" x14ac:dyDescent="0.15">
      <c r="A100" s="47" t="s">
        <v>188</v>
      </c>
      <c r="B100" s="48" t="s">
        <v>190</v>
      </c>
      <c r="C100" s="81" t="s">
        <v>959</v>
      </c>
      <c r="D100" s="61">
        <v>2</v>
      </c>
      <c r="E100" s="58">
        <v>7</v>
      </c>
      <c r="F100" s="59">
        <v>21507</v>
      </c>
      <c r="G100" s="61">
        <v>2</v>
      </c>
      <c r="H100" s="58">
        <v>7</v>
      </c>
      <c r="I100" s="62">
        <v>21507</v>
      </c>
      <c r="J100" s="5">
        <v>0</v>
      </c>
      <c r="K100" s="2">
        <v>0</v>
      </c>
      <c r="L100" s="3">
        <v>0</v>
      </c>
    </row>
    <row r="101" spans="1:12" x14ac:dyDescent="0.15">
      <c r="A101" s="47" t="s">
        <v>551</v>
      </c>
      <c r="B101" s="48" t="s">
        <v>553</v>
      </c>
      <c r="C101" s="81" t="s">
        <v>959</v>
      </c>
      <c r="D101" s="61">
        <v>2</v>
      </c>
      <c r="E101" s="58">
        <v>6</v>
      </c>
      <c r="F101" s="59">
        <v>24750</v>
      </c>
      <c r="G101" s="61">
        <v>2</v>
      </c>
      <c r="H101" s="58">
        <v>6</v>
      </c>
      <c r="I101" s="62">
        <v>24750</v>
      </c>
      <c r="J101" s="5">
        <v>0</v>
      </c>
      <c r="K101" s="2">
        <v>0</v>
      </c>
      <c r="L101" s="3">
        <v>0</v>
      </c>
    </row>
    <row r="102" spans="1:12" x14ac:dyDescent="0.15">
      <c r="A102" s="47" t="s">
        <v>925</v>
      </c>
      <c r="B102" s="48" t="s">
        <v>874</v>
      </c>
      <c r="C102" s="81" t="s">
        <v>959</v>
      </c>
      <c r="D102" s="61" t="s">
        <v>961</v>
      </c>
      <c r="E102" s="58" t="s">
        <v>962</v>
      </c>
      <c r="F102" s="59" t="s">
        <v>962</v>
      </c>
      <c r="G102" s="61">
        <v>0</v>
      </c>
      <c r="H102" s="58">
        <v>0</v>
      </c>
      <c r="I102" s="62">
        <v>0</v>
      </c>
      <c r="J102" s="5" t="s">
        <v>962</v>
      </c>
      <c r="K102" s="2" t="s">
        <v>962</v>
      </c>
      <c r="L102" s="3" t="s">
        <v>962</v>
      </c>
    </row>
    <row r="103" spans="1:12" x14ac:dyDescent="0.15">
      <c r="A103" s="47" t="s">
        <v>545</v>
      </c>
      <c r="B103" s="48" t="s">
        <v>547</v>
      </c>
      <c r="C103" s="81" t="s">
        <v>959</v>
      </c>
      <c r="D103" s="61" t="s">
        <v>961</v>
      </c>
      <c r="E103" s="58" t="s">
        <v>962</v>
      </c>
      <c r="F103" s="59" t="s">
        <v>962</v>
      </c>
      <c r="G103" s="61">
        <v>9</v>
      </c>
      <c r="H103" s="58">
        <v>16</v>
      </c>
      <c r="I103" s="62">
        <v>59075</v>
      </c>
      <c r="J103" s="5">
        <v>3</v>
      </c>
      <c r="K103" s="2">
        <v>6</v>
      </c>
      <c r="L103" s="3">
        <v>19000</v>
      </c>
    </row>
    <row r="104" spans="1:12" x14ac:dyDescent="0.15">
      <c r="A104" s="47" t="s">
        <v>467</v>
      </c>
      <c r="B104" s="48" t="s">
        <v>469</v>
      </c>
      <c r="C104" s="81" t="s">
        <v>959</v>
      </c>
      <c r="D104" s="61" t="s">
        <v>961</v>
      </c>
      <c r="E104" s="58" t="s">
        <v>962</v>
      </c>
      <c r="F104" s="59" t="s">
        <v>962</v>
      </c>
      <c r="G104" s="61" t="s">
        <v>962</v>
      </c>
      <c r="H104" s="58" t="s">
        <v>962</v>
      </c>
      <c r="I104" s="62" t="s">
        <v>962</v>
      </c>
      <c r="J104" s="5" t="s">
        <v>962</v>
      </c>
      <c r="K104" s="2" t="s">
        <v>962</v>
      </c>
      <c r="L104" s="3" t="s">
        <v>962</v>
      </c>
    </row>
    <row r="105" spans="1:12" x14ac:dyDescent="0.15">
      <c r="A105" s="47" t="s">
        <v>516</v>
      </c>
      <c r="B105" s="48" t="s">
        <v>518</v>
      </c>
      <c r="C105" s="81" t="s">
        <v>959</v>
      </c>
      <c r="D105" s="61" t="s">
        <v>961</v>
      </c>
      <c r="E105" s="58" t="s">
        <v>962</v>
      </c>
      <c r="F105" s="59" t="s">
        <v>962</v>
      </c>
      <c r="G105" s="61" t="s">
        <v>962</v>
      </c>
      <c r="H105" s="58" t="s">
        <v>962</v>
      </c>
      <c r="I105" s="62" t="s">
        <v>962</v>
      </c>
      <c r="J105" s="5">
        <v>6</v>
      </c>
      <c r="K105" s="2">
        <v>24</v>
      </c>
      <c r="L105" s="3">
        <v>94255</v>
      </c>
    </row>
    <row r="106" spans="1:12" x14ac:dyDescent="0.15">
      <c r="A106" s="47" t="s">
        <v>151</v>
      </c>
      <c r="B106" s="48" t="s">
        <v>153</v>
      </c>
      <c r="C106" s="81" t="s">
        <v>959</v>
      </c>
      <c r="D106" s="61">
        <v>4</v>
      </c>
      <c r="E106" s="58">
        <v>6</v>
      </c>
      <c r="F106" s="59">
        <v>6575</v>
      </c>
      <c r="G106" s="61">
        <v>2</v>
      </c>
      <c r="H106" s="58">
        <v>3</v>
      </c>
      <c r="I106" s="62">
        <v>4659</v>
      </c>
      <c r="J106" s="5">
        <v>2</v>
      </c>
      <c r="K106" s="2">
        <v>3</v>
      </c>
      <c r="L106" s="3">
        <v>1916</v>
      </c>
    </row>
    <row r="107" spans="1:12" x14ac:dyDescent="0.15">
      <c r="A107" s="47" t="s">
        <v>428</v>
      </c>
      <c r="B107" s="48" t="s">
        <v>430</v>
      </c>
      <c r="C107" s="81" t="s">
        <v>959</v>
      </c>
      <c r="D107" s="61">
        <v>9</v>
      </c>
      <c r="E107" s="58">
        <v>41</v>
      </c>
      <c r="F107" s="59">
        <v>152140</v>
      </c>
      <c r="G107" s="61">
        <v>6</v>
      </c>
      <c r="H107" s="58">
        <v>29</v>
      </c>
      <c r="I107" s="62">
        <v>114884</v>
      </c>
      <c r="J107" s="5">
        <v>4</v>
      </c>
      <c r="K107" s="2">
        <v>12</v>
      </c>
      <c r="L107" s="3">
        <v>37256</v>
      </c>
    </row>
    <row r="108" spans="1:12" x14ac:dyDescent="0.15">
      <c r="A108" s="47" t="s">
        <v>260</v>
      </c>
      <c r="B108" s="48" t="s">
        <v>262</v>
      </c>
      <c r="C108" s="81" t="s">
        <v>959</v>
      </c>
      <c r="D108" s="61">
        <v>1</v>
      </c>
      <c r="E108" s="58">
        <v>1</v>
      </c>
      <c r="F108" s="59">
        <v>1750</v>
      </c>
      <c r="G108" s="61">
        <v>1</v>
      </c>
      <c r="H108" s="58">
        <v>1</v>
      </c>
      <c r="I108" s="62">
        <v>1750</v>
      </c>
      <c r="J108" s="5">
        <v>0</v>
      </c>
      <c r="K108" s="2">
        <v>0</v>
      </c>
      <c r="L108" s="3">
        <v>0</v>
      </c>
    </row>
    <row r="109" spans="1:12" x14ac:dyDescent="0.15">
      <c r="A109" s="47" t="s">
        <v>294</v>
      </c>
      <c r="B109" s="48" t="s">
        <v>296</v>
      </c>
      <c r="C109" s="81" t="s">
        <v>959</v>
      </c>
      <c r="D109" s="61" t="s">
        <v>961</v>
      </c>
      <c r="E109" s="58" t="s">
        <v>962</v>
      </c>
      <c r="F109" s="59" t="s">
        <v>962</v>
      </c>
      <c r="G109" s="61" t="s">
        <v>962</v>
      </c>
      <c r="H109" s="58" t="s">
        <v>962</v>
      </c>
      <c r="I109" s="62" t="s">
        <v>962</v>
      </c>
      <c r="J109" s="5" t="s">
        <v>962</v>
      </c>
      <c r="K109" s="2" t="s">
        <v>962</v>
      </c>
      <c r="L109" s="3" t="s">
        <v>962</v>
      </c>
    </row>
    <row r="110" spans="1:12" x14ac:dyDescent="0.15">
      <c r="A110" s="47" t="s">
        <v>301</v>
      </c>
      <c r="B110" s="48" t="s">
        <v>892</v>
      </c>
      <c r="C110" s="81" t="s">
        <v>960</v>
      </c>
      <c r="D110" s="61">
        <v>4</v>
      </c>
      <c r="E110" s="58">
        <v>9</v>
      </c>
      <c r="F110" s="59">
        <v>17604</v>
      </c>
      <c r="G110" s="61">
        <v>3</v>
      </c>
      <c r="H110" s="58">
        <v>7</v>
      </c>
      <c r="I110" s="62">
        <v>12529</v>
      </c>
      <c r="J110" s="5">
        <v>1</v>
      </c>
      <c r="K110" s="2">
        <v>2</v>
      </c>
      <c r="L110" s="3">
        <v>5075</v>
      </c>
    </row>
    <row r="111" spans="1:12" x14ac:dyDescent="0.15">
      <c r="A111" s="47" t="s">
        <v>347</v>
      </c>
      <c r="B111" s="48" t="s">
        <v>349</v>
      </c>
      <c r="C111" s="81" t="s">
        <v>959</v>
      </c>
      <c r="D111" s="61">
        <v>1</v>
      </c>
      <c r="E111" s="58">
        <v>1</v>
      </c>
      <c r="F111" s="59">
        <v>1165</v>
      </c>
      <c r="G111" s="61">
        <v>1</v>
      </c>
      <c r="H111" s="58">
        <v>1</v>
      </c>
      <c r="I111" s="62">
        <v>1165</v>
      </c>
      <c r="J111" s="5">
        <v>0</v>
      </c>
      <c r="K111" s="2">
        <v>0</v>
      </c>
      <c r="L111" s="3">
        <v>0</v>
      </c>
    </row>
    <row r="112" spans="1:12" x14ac:dyDescent="0.15">
      <c r="A112" s="47" t="s">
        <v>148</v>
      </c>
      <c r="B112" s="48" t="s">
        <v>150</v>
      </c>
      <c r="C112" s="81" t="s">
        <v>959</v>
      </c>
      <c r="D112" s="61">
        <v>7</v>
      </c>
      <c r="E112" s="58">
        <v>29</v>
      </c>
      <c r="F112" s="59">
        <v>83930</v>
      </c>
      <c r="G112" s="61">
        <v>5</v>
      </c>
      <c r="H112" s="58">
        <v>17</v>
      </c>
      <c r="I112" s="62">
        <v>57030</v>
      </c>
      <c r="J112" s="5">
        <v>2</v>
      </c>
      <c r="K112" s="2">
        <v>12</v>
      </c>
      <c r="L112" s="3">
        <v>26900</v>
      </c>
    </row>
    <row r="113" spans="1:12" x14ac:dyDescent="0.15">
      <c r="A113" s="47" t="s">
        <v>205</v>
      </c>
      <c r="B113" s="48" t="s">
        <v>319</v>
      </c>
      <c r="C113" s="81" t="s">
        <v>960</v>
      </c>
      <c r="D113" s="61">
        <v>4</v>
      </c>
      <c r="E113" s="58">
        <v>7</v>
      </c>
      <c r="F113" s="59">
        <v>25430</v>
      </c>
      <c r="G113" s="61">
        <v>4</v>
      </c>
      <c r="H113" s="58">
        <v>7</v>
      </c>
      <c r="I113" s="62">
        <v>25430</v>
      </c>
      <c r="J113" s="5">
        <v>0</v>
      </c>
      <c r="K113" s="2">
        <v>0</v>
      </c>
      <c r="L113" s="3">
        <v>0</v>
      </c>
    </row>
    <row r="114" spans="1:12" x14ac:dyDescent="0.15">
      <c r="A114" s="47" t="s">
        <v>317</v>
      </c>
      <c r="B114" s="48" t="s">
        <v>319</v>
      </c>
      <c r="C114" s="81" t="s">
        <v>959</v>
      </c>
      <c r="D114" s="61" t="s">
        <v>961</v>
      </c>
      <c r="E114" s="58" t="s">
        <v>962</v>
      </c>
      <c r="F114" s="59" t="s">
        <v>962</v>
      </c>
      <c r="G114" s="61">
        <v>8</v>
      </c>
      <c r="H114" s="58">
        <v>14</v>
      </c>
      <c r="I114" s="62">
        <v>25803</v>
      </c>
      <c r="J114" s="5">
        <v>4</v>
      </c>
      <c r="K114" s="2">
        <v>9</v>
      </c>
      <c r="L114" s="3">
        <v>14573</v>
      </c>
    </row>
    <row r="115" spans="1:12" x14ac:dyDescent="0.15">
      <c r="A115" s="47" t="s">
        <v>543</v>
      </c>
      <c r="B115" s="48" t="s">
        <v>319</v>
      </c>
      <c r="C115" s="81" t="s">
        <v>959</v>
      </c>
      <c r="D115" s="61">
        <v>6</v>
      </c>
      <c r="E115" s="58">
        <v>13</v>
      </c>
      <c r="F115" s="59">
        <v>38338</v>
      </c>
      <c r="G115" s="61">
        <v>4</v>
      </c>
      <c r="H115" s="58">
        <v>7</v>
      </c>
      <c r="I115" s="62">
        <v>26374</v>
      </c>
      <c r="J115" s="5">
        <v>2</v>
      </c>
      <c r="K115" s="2">
        <v>6</v>
      </c>
      <c r="L115" s="3">
        <v>11964</v>
      </c>
    </row>
    <row r="116" spans="1:12" x14ac:dyDescent="0.15">
      <c r="A116" s="47" t="s">
        <v>927</v>
      </c>
      <c r="B116" s="48" t="s">
        <v>319</v>
      </c>
      <c r="C116" s="81" t="s">
        <v>959</v>
      </c>
      <c r="D116" s="61">
        <v>4</v>
      </c>
      <c r="E116" s="58">
        <v>6</v>
      </c>
      <c r="F116" s="59">
        <v>20415</v>
      </c>
      <c r="G116" s="61">
        <v>0</v>
      </c>
      <c r="H116" s="58">
        <v>0</v>
      </c>
      <c r="I116" s="62">
        <v>0</v>
      </c>
      <c r="J116" s="5">
        <v>4</v>
      </c>
      <c r="K116" s="2">
        <v>6</v>
      </c>
      <c r="L116" s="3">
        <v>20415</v>
      </c>
    </row>
    <row r="117" spans="1:12" x14ac:dyDescent="0.15">
      <c r="A117" s="47" t="s">
        <v>581</v>
      </c>
      <c r="B117" s="48" t="s">
        <v>583</v>
      </c>
      <c r="C117" s="81" t="s">
        <v>959</v>
      </c>
      <c r="D117" s="61" t="s">
        <v>961</v>
      </c>
      <c r="E117" s="58" t="s">
        <v>962</v>
      </c>
      <c r="F117" s="59" t="s">
        <v>962</v>
      </c>
      <c r="G117" s="61" t="s">
        <v>962</v>
      </c>
      <c r="H117" s="58" t="s">
        <v>962</v>
      </c>
      <c r="I117" s="62" t="s">
        <v>962</v>
      </c>
      <c r="J117" s="5" t="s">
        <v>962</v>
      </c>
      <c r="K117" s="2" t="s">
        <v>962</v>
      </c>
      <c r="L117" s="3" t="s">
        <v>962</v>
      </c>
    </row>
    <row r="118" spans="1:12" x14ac:dyDescent="0.15">
      <c r="A118" s="47" t="s">
        <v>572</v>
      </c>
      <c r="B118" s="48" t="s">
        <v>574</v>
      </c>
      <c r="C118" s="81" t="s">
        <v>959</v>
      </c>
      <c r="D118" s="61" t="s">
        <v>961</v>
      </c>
      <c r="E118" s="58" t="s">
        <v>962</v>
      </c>
      <c r="F118" s="59" t="s">
        <v>962</v>
      </c>
      <c r="G118" s="61" t="s">
        <v>962</v>
      </c>
      <c r="H118" s="58" t="s">
        <v>962</v>
      </c>
      <c r="I118" s="62" t="s">
        <v>962</v>
      </c>
      <c r="J118" s="5" t="s">
        <v>962</v>
      </c>
      <c r="K118" s="2" t="s">
        <v>962</v>
      </c>
      <c r="L118" s="3" t="s">
        <v>962</v>
      </c>
    </row>
    <row r="119" spans="1:12" x14ac:dyDescent="0.15">
      <c r="A119" s="47" t="s">
        <v>443</v>
      </c>
      <c r="B119" s="48" t="s">
        <v>445</v>
      </c>
      <c r="C119" s="81" t="s">
        <v>959</v>
      </c>
      <c r="D119" s="61" t="s">
        <v>961</v>
      </c>
      <c r="E119" s="58" t="s">
        <v>962</v>
      </c>
      <c r="F119" s="59" t="s">
        <v>962</v>
      </c>
      <c r="G119" s="61" t="s">
        <v>962</v>
      </c>
      <c r="H119" s="58" t="s">
        <v>962</v>
      </c>
      <c r="I119" s="62" t="s">
        <v>962</v>
      </c>
      <c r="J119" s="5" t="s">
        <v>962</v>
      </c>
      <c r="K119" s="2" t="s">
        <v>962</v>
      </c>
      <c r="L119" s="3" t="s">
        <v>962</v>
      </c>
    </row>
    <row r="120" spans="1:12" x14ac:dyDescent="0.15">
      <c r="A120" s="47" t="s">
        <v>108</v>
      </c>
      <c r="B120" s="48" t="s">
        <v>110</v>
      </c>
      <c r="C120" s="81" t="s">
        <v>959</v>
      </c>
      <c r="D120" s="61">
        <v>10</v>
      </c>
      <c r="E120" s="58">
        <v>47</v>
      </c>
      <c r="F120" s="59">
        <v>170810</v>
      </c>
      <c r="G120" s="61">
        <v>7</v>
      </c>
      <c r="H120" s="58">
        <v>38</v>
      </c>
      <c r="I120" s="62">
        <v>145394</v>
      </c>
      <c r="J120" s="5">
        <v>3</v>
      </c>
      <c r="K120" s="2">
        <v>9</v>
      </c>
      <c r="L120" s="3">
        <v>25416</v>
      </c>
    </row>
    <row r="121" spans="1:12" x14ac:dyDescent="0.15">
      <c r="A121" s="47" t="s">
        <v>408</v>
      </c>
      <c r="B121" s="48" t="s">
        <v>410</v>
      </c>
      <c r="C121" s="81" t="s">
        <v>959</v>
      </c>
      <c r="D121" s="61" t="s">
        <v>961</v>
      </c>
      <c r="E121" s="58" t="s">
        <v>962</v>
      </c>
      <c r="F121" s="59" t="s">
        <v>962</v>
      </c>
      <c r="G121" s="61" t="s">
        <v>962</v>
      </c>
      <c r="H121" s="58" t="s">
        <v>962</v>
      </c>
      <c r="I121" s="62" t="s">
        <v>962</v>
      </c>
      <c r="J121" s="5">
        <v>0</v>
      </c>
      <c r="K121" s="2">
        <v>0</v>
      </c>
      <c r="L121" s="3">
        <v>0</v>
      </c>
    </row>
    <row r="122" spans="1:12" x14ac:dyDescent="0.15">
      <c r="A122" s="47" t="s">
        <v>113</v>
      </c>
      <c r="B122" s="48" t="s">
        <v>115</v>
      </c>
      <c r="C122" s="81" t="s">
        <v>959</v>
      </c>
      <c r="D122" s="61" t="s">
        <v>961</v>
      </c>
      <c r="E122" s="58" t="s">
        <v>962</v>
      </c>
      <c r="F122" s="59" t="s">
        <v>962</v>
      </c>
      <c r="G122" s="61" t="s">
        <v>962</v>
      </c>
      <c r="H122" s="58" t="s">
        <v>962</v>
      </c>
      <c r="I122" s="62" t="s">
        <v>962</v>
      </c>
      <c r="J122" s="5" t="s">
        <v>962</v>
      </c>
      <c r="K122" s="2" t="s">
        <v>962</v>
      </c>
      <c r="L122" s="3" t="s">
        <v>962</v>
      </c>
    </row>
    <row r="123" spans="1:12" x14ac:dyDescent="0.15">
      <c r="A123" s="47" t="s">
        <v>220</v>
      </c>
      <c r="B123" s="48" t="s">
        <v>893</v>
      </c>
      <c r="C123" s="81" t="s">
        <v>959</v>
      </c>
      <c r="D123" s="61" t="s">
        <v>961</v>
      </c>
      <c r="E123" s="58" t="s">
        <v>962</v>
      </c>
      <c r="F123" s="59" t="s">
        <v>962</v>
      </c>
      <c r="G123" s="61" t="s">
        <v>962</v>
      </c>
      <c r="H123" s="58" t="s">
        <v>962</v>
      </c>
      <c r="I123" s="62" t="s">
        <v>962</v>
      </c>
      <c r="J123" s="5">
        <v>2</v>
      </c>
      <c r="K123" s="2">
        <v>6</v>
      </c>
      <c r="L123" s="3">
        <v>19723</v>
      </c>
    </row>
    <row r="124" spans="1:12" x14ac:dyDescent="0.15">
      <c r="A124" s="47" t="s">
        <v>98</v>
      </c>
      <c r="B124" s="48" t="s">
        <v>894</v>
      </c>
      <c r="C124" s="81" t="s">
        <v>960</v>
      </c>
      <c r="D124" s="61">
        <v>1</v>
      </c>
      <c r="E124" s="58">
        <v>5</v>
      </c>
      <c r="F124" s="59">
        <v>6485</v>
      </c>
      <c r="G124" s="61">
        <v>1</v>
      </c>
      <c r="H124" s="58">
        <v>5</v>
      </c>
      <c r="I124" s="62">
        <v>6485</v>
      </c>
      <c r="J124" s="5">
        <v>0</v>
      </c>
      <c r="K124" s="2">
        <v>0</v>
      </c>
      <c r="L124" s="3">
        <v>0</v>
      </c>
    </row>
    <row r="125" spans="1:12" x14ac:dyDescent="0.15">
      <c r="A125" s="47" t="s">
        <v>425</v>
      </c>
      <c r="B125" s="48" t="s">
        <v>427</v>
      </c>
      <c r="C125" s="81" t="s">
        <v>959</v>
      </c>
      <c r="D125" s="61">
        <v>8</v>
      </c>
      <c r="E125" s="58">
        <v>27</v>
      </c>
      <c r="F125" s="59">
        <v>107518</v>
      </c>
      <c r="G125" s="61">
        <v>7</v>
      </c>
      <c r="H125" s="58">
        <v>16</v>
      </c>
      <c r="I125" s="62">
        <v>66852</v>
      </c>
      <c r="J125" s="5">
        <v>2</v>
      </c>
      <c r="K125" s="2">
        <v>11</v>
      </c>
      <c r="L125" s="3">
        <v>40666</v>
      </c>
    </row>
    <row r="126" spans="1:12" x14ac:dyDescent="0.15">
      <c r="A126" s="47" t="s">
        <v>540</v>
      </c>
      <c r="B126" s="48" t="s">
        <v>542</v>
      </c>
      <c r="C126" s="81" t="s">
        <v>959</v>
      </c>
      <c r="D126" s="61" t="s">
        <v>961</v>
      </c>
      <c r="E126" s="58" t="s">
        <v>962</v>
      </c>
      <c r="F126" s="59" t="s">
        <v>962</v>
      </c>
      <c r="G126" s="61" t="s">
        <v>962</v>
      </c>
      <c r="H126" s="58" t="s">
        <v>962</v>
      </c>
      <c r="I126" s="62" t="s">
        <v>962</v>
      </c>
      <c r="J126" s="5" t="s">
        <v>962</v>
      </c>
      <c r="K126" s="2" t="s">
        <v>962</v>
      </c>
      <c r="L126" s="3" t="s">
        <v>962</v>
      </c>
    </row>
    <row r="127" spans="1:12" x14ac:dyDescent="0.15">
      <c r="A127" s="47" t="s">
        <v>596</v>
      </c>
      <c r="B127" s="48" t="s">
        <v>598</v>
      </c>
      <c r="C127" s="81" t="s">
        <v>959</v>
      </c>
      <c r="D127" s="61">
        <v>1</v>
      </c>
      <c r="E127" s="58">
        <v>3</v>
      </c>
      <c r="F127" s="59">
        <v>9410</v>
      </c>
      <c r="G127" s="61">
        <v>0</v>
      </c>
      <c r="H127" s="58">
        <v>0</v>
      </c>
      <c r="I127" s="62">
        <v>0</v>
      </c>
      <c r="J127" s="5">
        <v>1</v>
      </c>
      <c r="K127" s="2">
        <v>3</v>
      </c>
      <c r="L127" s="3">
        <v>9410</v>
      </c>
    </row>
    <row r="128" spans="1:12" x14ac:dyDescent="0.15">
      <c r="A128" s="47" t="s">
        <v>623</v>
      </c>
      <c r="B128" s="48" t="s">
        <v>625</v>
      </c>
      <c r="C128" s="81" t="s">
        <v>959</v>
      </c>
      <c r="D128" s="61">
        <v>4</v>
      </c>
      <c r="E128" s="58">
        <v>8</v>
      </c>
      <c r="F128" s="59">
        <v>32789</v>
      </c>
      <c r="G128" s="61">
        <v>3</v>
      </c>
      <c r="H128" s="58">
        <v>6</v>
      </c>
      <c r="I128" s="62">
        <v>23289</v>
      </c>
      <c r="J128" s="5">
        <v>1</v>
      </c>
      <c r="K128" s="2">
        <v>2</v>
      </c>
      <c r="L128" s="3">
        <v>9500</v>
      </c>
    </row>
    <row r="129" spans="1:12" x14ac:dyDescent="0.15">
      <c r="A129" s="47" t="s">
        <v>134</v>
      </c>
      <c r="B129" s="48" t="s">
        <v>136</v>
      </c>
      <c r="C129" s="81" t="s">
        <v>959</v>
      </c>
      <c r="D129" s="61">
        <v>3</v>
      </c>
      <c r="E129" s="58">
        <v>9</v>
      </c>
      <c r="F129" s="59">
        <v>36168</v>
      </c>
      <c r="G129" s="61">
        <v>2</v>
      </c>
      <c r="H129" s="58">
        <v>5</v>
      </c>
      <c r="I129" s="62">
        <v>26334</v>
      </c>
      <c r="J129" s="5">
        <v>1</v>
      </c>
      <c r="K129" s="2">
        <v>4</v>
      </c>
      <c r="L129" s="3">
        <v>9834</v>
      </c>
    </row>
    <row r="130" spans="1:12" x14ac:dyDescent="0.15">
      <c r="A130" s="47" t="s">
        <v>140</v>
      </c>
      <c r="B130" s="48" t="s">
        <v>136</v>
      </c>
      <c r="C130" s="81" t="s">
        <v>959</v>
      </c>
      <c r="D130" s="61">
        <v>4</v>
      </c>
      <c r="E130" s="58">
        <v>14</v>
      </c>
      <c r="F130" s="59">
        <v>50713</v>
      </c>
      <c r="G130" s="61">
        <v>3</v>
      </c>
      <c r="H130" s="58">
        <v>10</v>
      </c>
      <c r="I130" s="62">
        <v>34213</v>
      </c>
      <c r="J130" s="5">
        <v>1</v>
      </c>
      <c r="K130" s="2">
        <v>4</v>
      </c>
      <c r="L130" s="3">
        <v>16500</v>
      </c>
    </row>
    <row r="131" spans="1:12" x14ac:dyDescent="0.15">
      <c r="A131" s="47" t="s">
        <v>578</v>
      </c>
      <c r="B131" s="48" t="s">
        <v>580</v>
      </c>
      <c r="C131" s="81" t="s">
        <v>959</v>
      </c>
      <c r="D131" s="61" t="s">
        <v>961</v>
      </c>
      <c r="E131" s="58" t="s">
        <v>962</v>
      </c>
      <c r="F131" s="59" t="s">
        <v>962</v>
      </c>
      <c r="G131" s="61" t="s">
        <v>962</v>
      </c>
      <c r="H131" s="58" t="s">
        <v>962</v>
      </c>
      <c r="I131" s="62" t="s">
        <v>962</v>
      </c>
      <c r="J131" s="5" t="s">
        <v>962</v>
      </c>
      <c r="K131" s="2" t="s">
        <v>962</v>
      </c>
      <c r="L131" s="3" t="s">
        <v>962</v>
      </c>
    </row>
    <row r="132" spans="1:12" x14ac:dyDescent="0.15">
      <c r="A132" s="47" t="s">
        <v>420</v>
      </c>
      <c r="B132" s="48" t="s">
        <v>422</v>
      </c>
      <c r="C132" s="81" t="s">
        <v>959</v>
      </c>
      <c r="D132" s="61" t="s">
        <v>961</v>
      </c>
      <c r="E132" s="58" t="s">
        <v>962</v>
      </c>
      <c r="F132" s="59" t="s">
        <v>962</v>
      </c>
      <c r="G132" s="61" t="s">
        <v>962</v>
      </c>
      <c r="H132" s="58" t="s">
        <v>962</v>
      </c>
      <c r="I132" s="62" t="s">
        <v>962</v>
      </c>
      <c r="J132" s="5">
        <v>9</v>
      </c>
      <c r="K132" s="2">
        <v>20</v>
      </c>
      <c r="L132" s="3">
        <v>46700</v>
      </c>
    </row>
    <row r="133" spans="1:12" x14ac:dyDescent="0.15">
      <c r="A133" s="47" t="s">
        <v>929</v>
      </c>
      <c r="B133" s="48" t="s">
        <v>875</v>
      </c>
      <c r="C133" s="81" t="s">
        <v>959</v>
      </c>
      <c r="D133" s="61" t="s">
        <v>961</v>
      </c>
      <c r="E133" s="58" t="s">
        <v>962</v>
      </c>
      <c r="F133" s="59" t="s">
        <v>962</v>
      </c>
      <c r="G133" s="61">
        <v>0</v>
      </c>
      <c r="H133" s="58">
        <v>0</v>
      </c>
      <c r="I133" s="62">
        <v>0</v>
      </c>
      <c r="J133" s="5" t="s">
        <v>962</v>
      </c>
      <c r="K133" s="2" t="s">
        <v>962</v>
      </c>
      <c r="L133" s="3" t="s">
        <v>962</v>
      </c>
    </row>
    <row r="134" spans="1:12" x14ac:dyDescent="0.15">
      <c r="A134" s="47" t="s">
        <v>344</v>
      </c>
      <c r="B134" s="48" t="s">
        <v>346</v>
      </c>
      <c r="C134" s="81" t="s">
        <v>959</v>
      </c>
      <c r="D134" s="61">
        <v>5</v>
      </c>
      <c r="E134" s="58">
        <v>16</v>
      </c>
      <c r="F134" s="59">
        <v>59783</v>
      </c>
      <c r="G134" s="61">
        <v>4</v>
      </c>
      <c r="H134" s="58">
        <v>15</v>
      </c>
      <c r="I134" s="62">
        <v>55449</v>
      </c>
      <c r="J134" s="5">
        <v>1</v>
      </c>
      <c r="K134" s="2">
        <v>1</v>
      </c>
      <c r="L134" s="3">
        <v>4334</v>
      </c>
    </row>
    <row r="135" spans="1:12" x14ac:dyDescent="0.15">
      <c r="A135" s="47" t="s">
        <v>563</v>
      </c>
      <c r="B135" s="48" t="s">
        <v>565</v>
      </c>
      <c r="C135" s="81" t="s">
        <v>959</v>
      </c>
      <c r="D135" s="61" t="s">
        <v>961</v>
      </c>
      <c r="E135" s="58" t="s">
        <v>962</v>
      </c>
      <c r="F135" s="59" t="s">
        <v>962</v>
      </c>
      <c r="G135" s="61" t="s">
        <v>962</v>
      </c>
      <c r="H135" s="58" t="s">
        <v>962</v>
      </c>
      <c r="I135" s="62" t="s">
        <v>962</v>
      </c>
      <c r="J135" s="5">
        <v>1</v>
      </c>
      <c r="K135" s="2">
        <v>2</v>
      </c>
      <c r="L135" s="3">
        <v>6334</v>
      </c>
    </row>
    <row r="136" spans="1:12" x14ac:dyDescent="0.15">
      <c r="A136" s="47" t="s">
        <v>417</v>
      </c>
      <c r="B136" s="48" t="s">
        <v>419</v>
      </c>
      <c r="C136" s="81" t="s">
        <v>959</v>
      </c>
      <c r="D136" s="61" t="s">
        <v>961</v>
      </c>
      <c r="E136" s="58" t="s">
        <v>962</v>
      </c>
      <c r="F136" s="59" t="s">
        <v>962</v>
      </c>
      <c r="G136" s="61" t="s">
        <v>962</v>
      </c>
      <c r="H136" s="58" t="s">
        <v>962</v>
      </c>
      <c r="I136" s="62" t="s">
        <v>962</v>
      </c>
      <c r="J136" s="5">
        <v>4</v>
      </c>
      <c r="K136" s="2">
        <v>9</v>
      </c>
      <c r="L136" s="3">
        <v>36277</v>
      </c>
    </row>
    <row r="137" spans="1:12" x14ac:dyDescent="0.15">
      <c r="A137" s="47" t="s">
        <v>434</v>
      </c>
      <c r="B137" s="48" t="s">
        <v>895</v>
      </c>
      <c r="C137" s="81" t="s">
        <v>960</v>
      </c>
      <c r="D137" s="61">
        <v>1</v>
      </c>
      <c r="E137" s="58">
        <v>2</v>
      </c>
      <c r="F137" s="59">
        <v>5500</v>
      </c>
      <c r="G137" s="61">
        <v>0</v>
      </c>
      <c r="H137" s="58">
        <v>0</v>
      </c>
      <c r="I137" s="62">
        <v>0</v>
      </c>
      <c r="J137" s="5">
        <v>1</v>
      </c>
      <c r="K137" s="2">
        <v>2</v>
      </c>
      <c r="L137" s="3">
        <v>5500</v>
      </c>
    </row>
    <row r="138" spans="1:12" x14ac:dyDescent="0.15">
      <c r="A138" s="47" t="s">
        <v>371</v>
      </c>
      <c r="B138" s="48" t="s">
        <v>373</v>
      </c>
      <c r="C138" s="81" t="s">
        <v>959</v>
      </c>
      <c r="D138" s="61" t="s">
        <v>961</v>
      </c>
      <c r="E138" s="58" t="s">
        <v>962</v>
      </c>
      <c r="F138" s="59" t="s">
        <v>962</v>
      </c>
      <c r="G138" s="61" t="s">
        <v>962</v>
      </c>
      <c r="H138" s="58" t="s">
        <v>962</v>
      </c>
      <c r="I138" s="62" t="s">
        <v>962</v>
      </c>
      <c r="J138" s="5" t="s">
        <v>962</v>
      </c>
      <c r="K138" s="2" t="s">
        <v>962</v>
      </c>
      <c r="L138" s="3" t="s">
        <v>962</v>
      </c>
    </row>
    <row r="139" spans="1:12" x14ac:dyDescent="0.15">
      <c r="A139" s="47" t="s">
        <v>254</v>
      </c>
      <c r="B139" s="48" t="s">
        <v>256</v>
      </c>
      <c r="C139" s="81" t="s">
        <v>959</v>
      </c>
      <c r="D139" s="61" t="s">
        <v>961</v>
      </c>
      <c r="E139" s="58" t="s">
        <v>962</v>
      </c>
      <c r="F139" s="59" t="s">
        <v>962</v>
      </c>
      <c r="G139" s="61" t="s">
        <v>962</v>
      </c>
      <c r="H139" s="58" t="s">
        <v>962</v>
      </c>
      <c r="I139" s="62" t="s">
        <v>962</v>
      </c>
      <c r="J139" s="5">
        <v>9</v>
      </c>
      <c r="K139" s="2">
        <v>32</v>
      </c>
      <c r="L139" s="3">
        <v>107256</v>
      </c>
    </row>
    <row r="140" spans="1:12" x14ac:dyDescent="0.15">
      <c r="A140" s="47" t="s">
        <v>396</v>
      </c>
      <c r="B140" s="48" t="s">
        <v>398</v>
      </c>
      <c r="C140" s="81" t="s">
        <v>959</v>
      </c>
      <c r="D140" s="61">
        <v>5</v>
      </c>
      <c r="E140" s="58">
        <v>16</v>
      </c>
      <c r="F140" s="59">
        <v>32814</v>
      </c>
      <c r="G140" s="61">
        <v>4</v>
      </c>
      <c r="H140" s="58">
        <v>14</v>
      </c>
      <c r="I140" s="62">
        <v>30284</v>
      </c>
      <c r="J140" s="5">
        <v>1</v>
      </c>
      <c r="K140" s="2">
        <v>2</v>
      </c>
      <c r="L140" s="3">
        <v>2530</v>
      </c>
    </row>
    <row r="141" spans="1:12" x14ac:dyDescent="0.15">
      <c r="A141" s="47" t="s">
        <v>931</v>
      </c>
      <c r="B141" s="48" t="s">
        <v>876</v>
      </c>
      <c r="C141" s="81" t="s">
        <v>959</v>
      </c>
      <c r="D141" s="61">
        <v>4</v>
      </c>
      <c r="E141" s="58">
        <v>12</v>
      </c>
      <c r="F141" s="59">
        <v>50250</v>
      </c>
      <c r="G141" s="61">
        <v>0</v>
      </c>
      <c r="H141" s="58">
        <v>0</v>
      </c>
      <c r="I141" s="62">
        <v>0</v>
      </c>
      <c r="J141" s="5">
        <v>4</v>
      </c>
      <c r="K141" s="2">
        <v>12</v>
      </c>
      <c r="L141" s="3">
        <v>50250</v>
      </c>
    </row>
    <row r="142" spans="1:12" x14ac:dyDescent="0.15">
      <c r="A142" s="47" t="s">
        <v>414</v>
      </c>
      <c r="B142" s="48" t="s">
        <v>416</v>
      </c>
      <c r="C142" s="81" t="s">
        <v>959</v>
      </c>
      <c r="D142" s="61">
        <v>2</v>
      </c>
      <c r="E142" s="58">
        <v>3</v>
      </c>
      <c r="F142" s="59">
        <v>8750</v>
      </c>
      <c r="G142" s="61">
        <v>1</v>
      </c>
      <c r="H142" s="58">
        <v>2</v>
      </c>
      <c r="I142" s="62">
        <v>5250</v>
      </c>
      <c r="J142" s="5">
        <v>1</v>
      </c>
      <c r="K142" s="2">
        <v>1</v>
      </c>
      <c r="L142" s="3">
        <v>3500</v>
      </c>
    </row>
    <row r="143" spans="1:12" x14ac:dyDescent="0.15">
      <c r="A143" s="47" t="s">
        <v>525</v>
      </c>
      <c r="B143" s="48" t="s">
        <v>896</v>
      </c>
      <c r="C143" s="81" t="s">
        <v>960</v>
      </c>
      <c r="D143" s="61">
        <v>2</v>
      </c>
      <c r="E143" s="58">
        <v>4</v>
      </c>
      <c r="F143" s="59">
        <v>11000</v>
      </c>
      <c r="G143" s="61">
        <v>2</v>
      </c>
      <c r="H143" s="58">
        <v>4</v>
      </c>
      <c r="I143" s="62">
        <v>11000</v>
      </c>
      <c r="J143" s="5">
        <v>0</v>
      </c>
      <c r="K143" s="2">
        <v>0</v>
      </c>
      <c r="L143" s="3">
        <v>0</v>
      </c>
    </row>
    <row r="144" spans="1:12" x14ac:dyDescent="0.15">
      <c r="A144" s="47" t="s">
        <v>584</v>
      </c>
      <c r="B144" s="48" t="s">
        <v>586</v>
      </c>
      <c r="C144" s="81" t="s">
        <v>959</v>
      </c>
      <c r="D144" s="61">
        <v>1</v>
      </c>
      <c r="E144" s="58">
        <v>2</v>
      </c>
      <c r="F144" s="59">
        <v>4750</v>
      </c>
      <c r="G144" s="61">
        <v>1</v>
      </c>
      <c r="H144" s="58">
        <v>2</v>
      </c>
      <c r="I144" s="62">
        <v>4750</v>
      </c>
      <c r="J144" s="5">
        <v>0</v>
      </c>
      <c r="K144" s="2">
        <v>0</v>
      </c>
      <c r="L144" s="3">
        <v>0</v>
      </c>
    </row>
    <row r="145" spans="1:12" x14ac:dyDescent="0.15">
      <c r="A145" s="47" t="s">
        <v>522</v>
      </c>
      <c r="B145" s="48" t="s">
        <v>897</v>
      </c>
      <c r="C145" s="81" t="s">
        <v>960</v>
      </c>
      <c r="D145" s="61">
        <v>1</v>
      </c>
      <c r="E145" s="58">
        <v>1</v>
      </c>
      <c r="F145" s="59">
        <v>3000</v>
      </c>
      <c r="G145" s="61">
        <v>1</v>
      </c>
      <c r="H145" s="58">
        <v>1</v>
      </c>
      <c r="I145" s="62">
        <v>3000</v>
      </c>
      <c r="J145" s="5">
        <v>0</v>
      </c>
      <c r="K145" s="2">
        <v>0</v>
      </c>
      <c r="L145" s="3">
        <v>0</v>
      </c>
    </row>
    <row r="146" spans="1:12" x14ac:dyDescent="0.15">
      <c r="A146" s="47" t="s">
        <v>933</v>
      </c>
      <c r="B146" s="48" t="s">
        <v>898</v>
      </c>
      <c r="C146" s="81" t="s">
        <v>960</v>
      </c>
      <c r="D146" s="61">
        <v>4</v>
      </c>
      <c r="E146" s="58">
        <v>13</v>
      </c>
      <c r="F146" s="59">
        <v>34592</v>
      </c>
      <c r="G146" s="61">
        <v>0</v>
      </c>
      <c r="H146" s="58">
        <v>0</v>
      </c>
      <c r="I146" s="62">
        <v>0</v>
      </c>
      <c r="J146" s="5">
        <v>4</v>
      </c>
      <c r="K146" s="2">
        <v>13</v>
      </c>
      <c r="L146" s="3">
        <v>34592</v>
      </c>
    </row>
    <row r="147" spans="1:12" x14ac:dyDescent="0.15">
      <c r="A147" s="47" t="s">
        <v>257</v>
      </c>
      <c r="B147" s="48" t="s">
        <v>259</v>
      </c>
      <c r="C147" s="81" t="s">
        <v>959</v>
      </c>
      <c r="D147" s="61" t="s">
        <v>961</v>
      </c>
      <c r="E147" s="58" t="s">
        <v>962</v>
      </c>
      <c r="F147" s="59" t="s">
        <v>962</v>
      </c>
      <c r="G147" s="61">
        <v>10</v>
      </c>
      <c r="H147" s="58">
        <v>26</v>
      </c>
      <c r="I147" s="62">
        <v>79111</v>
      </c>
      <c r="J147" s="5">
        <v>5</v>
      </c>
      <c r="K147" s="2">
        <v>10</v>
      </c>
      <c r="L147" s="3">
        <v>30412</v>
      </c>
    </row>
    <row r="148" spans="1:12" x14ac:dyDescent="0.15">
      <c r="A148" s="47" t="s">
        <v>587</v>
      </c>
      <c r="B148" s="48" t="s">
        <v>589</v>
      </c>
      <c r="C148" s="81" t="s">
        <v>959</v>
      </c>
      <c r="D148" s="61">
        <v>4</v>
      </c>
      <c r="E148" s="58">
        <v>10</v>
      </c>
      <c r="F148" s="59">
        <v>32417</v>
      </c>
      <c r="G148" s="61">
        <v>3</v>
      </c>
      <c r="H148" s="58">
        <v>6</v>
      </c>
      <c r="I148" s="62">
        <v>21167</v>
      </c>
      <c r="J148" s="5">
        <v>1</v>
      </c>
      <c r="K148" s="2">
        <v>4</v>
      </c>
      <c r="L148" s="3">
        <v>11250</v>
      </c>
    </row>
    <row r="149" spans="1:12" x14ac:dyDescent="0.15">
      <c r="A149" s="47" t="s">
        <v>497</v>
      </c>
      <c r="B149" s="48" t="s">
        <v>499</v>
      </c>
      <c r="C149" s="81" t="s">
        <v>959</v>
      </c>
      <c r="D149" s="61">
        <v>10</v>
      </c>
      <c r="E149" s="58">
        <v>19</v>
      </c>
      <c r="F149" s="59">
        <v>76237</v>
      </c>
      <c r="G149" s="61">
        <v>7</v>
      </c>
      <c r="H149" s="58">
        <v>14</v>
      </c>
      <c r="I149" s="62">
        <v>56104</v>
      </c>
      <c r="J149" s="5">
        <v>3</v>
      </c>
      <c r="K149" s="2">
        <v>5</v>
      </c>
      <c r="L149" s="3">
        <v>20133</v>
      </c>
    </row>
    <row r="150" spans="1:12" x14ac:dyDescent="0.15">
      <c r="A150" s="47" t="s">
        <v>217</v>
      </c>
      <c r="B150" s="48" t="s">
        <v>219</v>
      </c>
      <c r="C150" s="81" t="s">
        <v>959</v>
      </c>
      <c r="D150" s="61">
        <v>3</v>
      </c>
      <c r="E150" s="58">
        <v>9</v>
      </c>
      <c r="F150" s="59">
        <v>26742</v>
      </c>
      <c r="G150" s="61">
        <v>2</v>
      </c>
      <c r="H150" s="58">
        <v>7</v>
      </c>
      <c r="I150" s="62">
        <v>24086</v>
      </c>
      <c r="J150" s="5">
        <v>1</v>
      </c>
      <c r="K150" s="2">
        <v>2</v>
      </c>
      <c r="L150" s="3">
        <v>2656</v>
      </c>
    </row>
    <row r="151" spans="1:12" x14ac:dyDescent="0.15">
      <c r="A151" s="47" t="s">
        <v>617</v>
      </c>
      <c r="B151" s="48" t="s">
        <v>619</v>
      </c>
      <c r="C151" s="81" t="s">
        <v>959</v>
      </c>
      <c r="D151" s="61" t="s">
        <v>961</v>
      </c>
      <c r="E151" s="58" t="s">
        <v>962</v>
      </c>
      <c r="F151" s="59" t="s">
        <v>962</v>
      </c>
      <c r="G151" s="61" t="s">
        <v>962</v>
      </c>
      <c r="H151" s="58" t="s">
        <v>962</v>
      </c>
      <c r="I151" s="62" t="s">
        <v>962</v>
      </c>
      <c r="J151" s="5">
        <v>0</v>
      </c>
      <c r="K151" s="2">
        <v>0</v>
      </c>
      <c r="L151" s="3">
        <v>0</v>
      </c>
    </row>
    <row r="152" spans="1:12" x14ac:dyDescent="0.15">
      <c r="A152" s="47" t="s">
        <v>935</v>
      </c>
      <c r="B152" s="48" t="s">
        <v>878</v>
      </c>
      <c r="C152" s="81" t="s">
        <v>959</v>
      </c>
      <c r="D152" s="61" t="s">
        <v>961</v>
      </c>
      <c r="E152" s="58" t="s">
        <v>962</v>
      </c>
      <c r="F152" s="59" t="s">
        <v>962</v>
      </c>
      <c r="G152" s="61">
        <v>0</v>
      </c>
      <c r="H152" s="58">
        <v>0</v>
      </c>
      <c r="I152" s="62">
        <v>0</v>
      </c>
      <c r="J152" s="5" t="s">
        <v>962</v>
      </c>
      <c r="K152" s="2" t="s">
        <v>962</v>
      </c>
      <c r="L152" s="3" t="s">
        <v>962</v>
      </c>
    </row>
    <row r="153" spans="1:12" x14ac:dyDescent="0.15">
      <c r="A153" s="47" t="s">
        <v>309</v>
      </c>
      <c r="B153" s="48" t="s">
        <v>311</v>
      </c>
      <c r="C153" s="81" t="s">
        <v>959</v>
      </c>
      <c r="D153" s="61">
        <v>1</v>
      </c>
      <c r="E153" s="58">
        <v>4</v>
      </c>
      <c r="F153" s="59">
        <v>20000</v>
      </c>
      <c r="G153" s="61">
        <v>1</v>
      </c>
      <c r="H153" s="58">
        <v>4</v>
      </c>
      <c r="I153" s="62">
        <v>20000</v>
      </c>
      <c r="J153" s="5">
        <v>0</v>
      </c>
      <c r="K153" s="2">
        <v>0</v>
      </c>
      <c r="L153" s="3">
        <v>0</v>
      </c>
    </row>
    <row r="154" spans="1:12" x14ac:dyDescent="0.15">
      <c r="A154" s="47" t="s">
        <v>324</v>
      </c>
      <c r="B154" s="48" t="s">
        <v>311</v>
      </c>
      <c r="C154" s="81" t="s">
        <v>959</v>
      </c>
      <c r="D154" s="61">
        <v>5</v>
      </c>
      <c r="E154" s="58">
        <v>17</v>
      </c>
      <c r="F154" s="59">
        <v>66255</v>
      </c>
      <c r="G154" s="61">
        <v>3</v>
      </c>
      <c r="H154" s="58">
        <v>8</v>
      </c>
      <c r="I154" s="62">
        <v>28092</v>
      </c>
      <c r="J154" s="5">
        <v>3</v>
      </c>
      <c r="K154" s="2">
        <v>9</v>
      </c>
      <c r="L154" s="3">
        <v>38163</v>
      </c>
    </row>
    <row r="155" spans="1:12" x14ac:dyDescent="0.15">
      <c r="A155" s="47" t="s">
        <v>449</v>
      </c>
      <c r="B155" s="48" t="s">
        <v>311</v>
      </c>
      <c r="C155" s="81" t="s">
        <v>960</v>
      </c>
      <c r="D155" s="61">
        <v>1</v>
      </c>
      <c r="E155" s="58">
        <v>2</v>
      </c>
      <c r="F155" s="59">
        <v>3750</v>
      </c>
      <c r="G155" s="61">
        <v>0</v>
      </c>
      <c r="H155" s="58">
        <v>0</v>
      </c>
      <c r="I155" s="62">
        <v>0</v>
      </c>
      <c r="J155" s="5">
        <v>1</v>
      </c>
      <c r="K155" s="2">
        <v>2</v>
      </c>
      <c r="L155" s="3">
        <v>3750</v>
      </c>
    </row>
    <row r="156" spans="1:12" x14ac:dyDescent="0.15">
      <c r="A156" s="47" t="s">
        <v>284</v>
      </c>
      <c r="B156" s="48" t="s">
        <v>899</v>
      </c>
      <c r="C156" s="81" t="s">
        <v>960</v>
      </c>
      <c r="D156" s="61">
        <v>2</v>
      </c>
      <c r="E156" s="58">
        <v>8</v>
      </c>
      <c r="F156" s="59">
        <v>29573</v>
      </c>
      <c r="G156" s="61">
        <v>2</v>
      </c>
      <c r="H156" s="58">
        <v>8</v>
      </c>
      <c r="I156" s="62">
        <v>29573</v>
      </c>
      <c r="J156" s="5">
        <v>0</v>
      </c>
      <c r="K156" s="2">
        <v>0</v>
      </c>
      <c r="L156" s="3">
        <v>0</v>
      </c>
    </row>
    <row r="157" spans="1:12" x14ac:dyDescent="0.15">
      <c r="A157" s="47" t="s">
        <v>263</v>
      </c>
      <c r="B157" s="48" t="s">
        <v>265</v>
      </c>
      <c r="C157" s="81" t="s">
        <v>959</v>
      </c>
      <c r="D157" s="61">
        <v>6</v>
      </c>
      <c r="E157" s="58">
        <v>25</v>
      </c>
      <c r="F157" s="59">
        <v>104000</v>
      </c>
      <c r="G157" s="61">
        <v>6</v>
      </c>
      <c r="H157" s="58">
        <v>25</v>
      </c>
      <c r="I157" s="62">
        <v>104000</v>
      </c>
      <c r="J157" s="5">
        <v>0</v>
      </c>
      <c r="K157" s="2">
        <v>0</v>
      </c>
      <c r="L157" s="3">
        <v>0</v>
      </c>
    </row>
    <row r="158" spans="1:12" x14ac:dyDescent="0.15">
      <c r="A158" s="47" t="s">
        <v>336</v>
      </c>
      <c r="B158" s="48" t="s">
        <v>338</v>
      </c>
      <c r="C158" s="81" t="s">
        <v>959</v>
      </c>
      <c r="D158" s="61" t="s">
        <v>961</v>
      </c>
      <c r="E158" s="58" t="s">
        <v>962</v>
      </c>
      <c r="F158" s="59" t="s">
        <v>962</v>
      </c>
      <c r="G158" s="61">
        <v>8</v>
      </c>
      <c r="H158" s="58">
        <v>52</v>
      </c>
      <c r="I158" s="62">
        <v>203334</v>
      </c>
      <c r="J158" s="5">
        <v>5</v>
      </c>
      <c r="K158" s="2">
        <v>37</v>
      </c>
      <c r="L158" s="3">
        <v>159711</v>
      </c>
    </row>
    <row r="159" spans="1:12" x14ac:dyDescent="0.15">
      <c r="A159" s="47" t="s">
        <v>437</v>
      </c>
      <c r="B159" s="48" t="s">
        <v>439</v>
      </c>
      <c r="C159" s="81" t="s">
        <v>959</v>
      </c>
      <c r="D159" s="61" t="s">
        <v>961</v>
      </c>
      <c r="E159" s="58" t="s">
        <v>962</v>
      </c>
      <c r="F159" s="59" t="s">
        <v>962</v>
      </c>
      <c r="G159" s="61" t="s">
        <v>962</v>
      </c>
      <c r="H159" s="58" t="s">
        <v>962</v>
      </c>
      <c r="I159" s="62" t="s">
        <v>962</v>
      </c>
      <c r="J159" s="5">
        <v>3</v>
      </c>
      <c r="K159" s="2">
        <v>8</v>
      </c>
      <c r="L159" s="3">
        <v>24750</v>
      </c>
    </row>
    <row r="160" spans="1:12" x14ac:dyDescent="0.15">
      <c r="A160" s="47" t="s">
        <v>937</v>
      </c>
      <c r="B160" s="48" t="s">
        <v>879</v>
      </c>
      <c r="C160" s="81" t="s">
        <v>959</v>
      </c>
      <c r="D160" s="61" t="s">
        <v>961</v>
      </c>
      <c r="E160" s="58" t="s">
        <v>962</v>
      </c>
      <c r="F160" s="59" t="s">
        <v>962</v>
      </c>
      <c r="G160" s="61">
        <v>0</v>
      </c>
      <c r="H160" s="58">
        <v>0</v>
      </c>
      <c r="I160" s="62">
        <v>0</v>
      </c>
      <c r="J160" s="5" t="s">
        <v>962</v>
      </c>
      <c r="K160" s="2" t="s">
        <v>962</v>
      </c>
      <c r="L160" s="3" t="s">
        <v>962</v>
      </c>
    </row>
    <row r="161" spans="1:12" x14ac:dyDescent="0.15">
      <c r="A161" s="47" t="s">
        <v>452</v>
      </c>
      <c r="B161" s="48" t="s">
        <v>900</v>
      </c>
      <c r="C161" s="81" t="s">
        <v>960</v>
      </c>
      <c r="D161" s="61">
        <v>1</v>
      </c>
      <c r="E161" s="58">
        <v>1</v>
      </c>
      <c r="F161" s="59">
        <v>10250</v>
      </c>
      <c r="G161" s="61">
        <v>0</v>
      </c>
      <c r="H161" s="58">
        <v>0</v>
      </c>
      <c r="I161" s="62">
        <v>0</v>
      </c>
      <c r="J161" s="5">
        <v>1</v>
      </c>
      <c r="K161" s="2">
        <v>1</v>
      </c>
      <c r="L161" s="3">
        <v>10250</v>
      </c>
    </row>
    <row r="162" spans="1:12" x14ac:dyDescent="0.15">
      <c r="A162" s="47" t="s">
        <v>508</v>
      </c>
      <c r="B162" s="48" t="s">
        <v>510</v>
      </c>
      <c r="C162" s="81" t="s">
        <v>959</v>
      </c>
      <c r="D162" s="61">
        <v>9</v>
      </c>
      <c r="E162" s="58">
        <v>52</v>
      </c>
      <c r="F162" s="59">
        <v>209668</v>
      </c>
      <c r="G162" s="61">
        <v>6</v>
      </c>
      <c r="H162" s="58">
        <v>33</v>
      </c>
      <c r="I162" s="62">
        <v>148693</v>
      </c>
      <c r="J162" s="5">
        <v>5</v>
      </c>
      <c r="K162" s="2">
        <v>19</v>
      </c>
      <c r="L162" s="3">
        <v>60975</v>
      </c>
    </row>
    <row r="163" spans="1:12" x14ac:dyDescent="0.15">
      <c r="A163" s="47" t="s">
        <v>75</v>
      </c>
      <c r="B163" s="48" t="s">
        <v>901</v>
      </c>
      <c r="C163" s="81" t="s">
        <v>960</v>
      </c>
      <c r="D163" s="61" t="s">
        <v>961</v>
      </c>
      <c r="E163" s="58" t="s">
        <v>962</v>
      </c>
      <c r="F163" s="59" t="s">
        <v>962</v>
      </c>
      <c r="G163" s="61">
        <v>6</v>
      </c>
      <c r="H163" s="58">
        <v>15</v>
      </c>
      <c r="I163" s="62">
        <v>76167</v>
      </c>
      <c r="J163" s="5">
        <v>7</v>
      </c>
      <c r="K163" s="2">
        <v>26</v>
      </c>
      <c r="L163" s="3">
        <v>103016</v>
      </c>
    </row>
    <row r="164" spans="1:12" x14ac:dyDescent="0.15">
      <c r="A164" s="47" t="s">
        <v>939</v>
      </c>
      <c r="B164" s="48" t="s">
        <v>880</v>
      </c>
      <c r="C164" s="81" t="s">
        <v>959</v>
      </c>
      <c r="D164" s="61">
        <v>5</v>
      </c>
      <c r="E164" s="58">
        <v>12</v>
      </c>
      <c r="F164" s="59">
        <v>45376</v>
      </c>
      <c r="G164" s="61">
        <v>0</v>
      </c>
      <c r="H164" s="58">
        <v>0</v>
      </c>
      <c r="I164" s="62">
        <v>0</v>
      </c>
      <c r="J164" s="5">
        <v>5</v>
      </c>
      <c r="K164" s="2">
        <v>12</v>
      </c>
      <c r="L164" s="3">
        <v>45376</v>
      </c>
    </row>
    <row r="165" spans="1:12" x14ac:dyDescent="0.15">
      <c r="A165" s="47" t="s">
        <v>72</v>
      </c>
      <c r="B165" s="48" t="s">
        <v>74</v>
      </c>
      <c r="C165" s="81" t="s">
        <v>959</v>
      </c>
      <c r="D165" s="61" t="s">
        <v>961</v>
      </c>
      <c r="E165" s="58" t="s">
        <v>962</v>
      </c>
      <c r="F165" s="59" t="s">
        <v>962</v>
      </c>
      <c r="G165" s="61" t="s">
        <v>962</v>
      </c>
      <c r="H165" s="58" t="s">
        <v>962</v>
      </c>
      <c r="I165" s="62" t="s">
        <v>962</v>
      </c>
      <c r="J165" s="5" t="s">
        <v>962</v>
      </c>
      <c r="K165" s="2" t="s">
        <v>962</v>
      </c>
      <c r="L165" s="3" t="s">
        <v>962</v>
      </c>
    </row>
    <row r="166" spans="1:12" x14ac:dyDescent="0.15">
      <c r="A166" s="47" t="s">
        <v>632</v>
      </c>
      <c r="B166" s="48" t="s">
        <v>634</v>
      </c>
      <c r="C166" s="81" t="s">
        <v>959</v>
      </c>
      <c r="D166" s="61">
        <v>7</v>
      </c>
      <c r="E166" s="58">
        <v>15</v>
      </c>
      <c r="F166" s="59">
        <v>59912</v>
      </c>
      <c r="G166" s="61">
        <v>1</v>
      </c>
      <c r="H166" s="58">
        <v>2</v>
      </c>
      <c r="I166" s="62">
        <v>9500</v>
      </c>
      <c r="J166" s="5">
        <v>6</v>
      </c>
      <c r="K166" s="2">
        <v>13</v>
      </c>
      <c r="L166" s="3">
        <v>50412</v>
      </c>
    </row>
    <row r="167" spans="1:12" x14ac:dyDescent="0.15">
      <c r="A167" s="47" t="s">
        <v>446</v>
      </c>
      <c r="B167" s="48" t="s">
        <v>448</v>
      </c>
      <c r="C167" s="81" t="s">
        <v>959</v>
      </c>
      <c r="D167" s="61" t="s">
        <v>961</v>
      </c>
      <c r="E167" s="58" t="s">
        <v>962</v>
      </c>
      <c r="F167" s="59" t="s">
        <v>962</v>
      </c>
      <c r="G167" s="61" t="s">
        <v>962</v>
      </c>
      <c r="H167" s="58" t="s">
        <v>962</v>
      </c>
      <c r="I167" s="62" t="s">
        <v>962</v>
      </c>
      <c r="J167" s="5" t="s">
        <v>962</v>
      </c>
      <c r="K167" s="2" t="s">
        <v>962</v>
      </c>
      <c r="L167" s="3" t="s">
        <v>962</v>
      </c>
    </row>
    <row r="168" spans="1:12" x14ac:dyDescent="0.15">
      <c r="A168" s="47" t="s">
        <v>629</v>
      </c>
      <c r="B168" s="48" t="s">
        <v>631</v>
      </c>
      <c r="C168" s="81" t="s">
        <v>959</v>
      </c>
      <c r="D168" s="61">
        <v>7</v>
      </c>
      <c r="E168" s="58">
        <v>16</v>
      </c>
      <c r="F168" s="59">
        <v>48865</v>
      </c>
      <c r="G168" s="61">
        <v>6</v>
      </c>
      <c r="H168" s="58">
        <v>12</v>
      </c>
      <c r="I168" s="62">
        <v>28865</v>
      </c>
      <c r="J168" s="5">
        <v>1</v>
      </c>
      <c r="K168" s="2">
        <v>4</v>
      </c>
      <c r="L168" s="3">
        <v>20000</v>
      </c>
    </row>
    <row r="169" spans="1:12" x14ac:dyDescent="0.15">
      <c r="A169" s="47" t="s">
        <v>242</v>
      </c>
      <c r="B169" s="48" t="s">
        <v>244</v>
      </c>
      <c r="C169" s="81" t="s">
        <v>959</v>
      </c>
      <c r="D169" s="61" t="s">
        <v>961</v>
      </c>
      <c r="E169" s="58" t="s">
        <v>962</v>
      </c>
      <c r="F169" s="59" t="s">
        <v>962</v>
      </c>
      <c r="G169" s="61" t="s">
        <v>962</v>
      </c>
      <c r="H169" s="58" t="s">
        <v>962</v>
      </c>
      <c r="I169" s="62" t="s">
        <v>962</v>
      </c>
      <c r="J169" s="5" t="s">
        <v>962</v>
      </c>
      <c r="K169" s="2" t="s">
        <v>962</v>
      </c>
      <c r="L169" s="3" t="s">
        <v>962</v>
      </c>
    </row>
    <row r="170" spans="1:12" x14ac:dyDescent="0.15">
      <c r="A170" s="47" t="s">
        <v>602</v>
      </c>
      <c r="B170" s="48" t="s">
        <v>604</v>
      </c>
      <c r="C170" s="81" t="s">
        <v>959</v>
      </c>
      <c r="D170" s="61" t="s">
        <v>961</v>
      </c>
      <c r="E170" s="58" t="s">
        <v>962</v>
      </c>
      <c r="F170" s="59" t="s">
        <v>962</v>
      </c>
      <c r="G170" s="61" t="s">
        <v>962</v>
      </c>
      <c r="H170" s="58" t="s">
        <v>962</v>
      </c>
      <c r="I170" s="62" t="s">
        <v>962</v>
      </c>
      <c r="J170" s="5">
        <v>6</v>
      </c>
      <c r="K170" s="2">
        <v>14</v>
      </c>
      <c r="L170" s="3">
        <v>43834</v>
      </c>
    </row>
    <row r="171" spans="1:12" x14ac:dyDescent="0.15">
      <c r="A171" s="47" t="s">
        <v>95</v>
      </c>
      <c r="B171" s="48" t="s">
        <v>97</v>
      </c>
      <c r="C171" s="81" t="s">
        <v>959</v>
      </c>
      <c r="D171" s="61" t="s">
        <v>961</v>
      </c>
      <c r="E171" s="58" t="s">
        <v>962</v>
      </c>
      <c r="F171" s="59" t="s">
        <v>962</v>
      </c>
      <c r="G171" s="61" t="s">
        <v>962</v>
      </c>
      <c r="H171" s="58" t="s">
        <v>962</v>
      </c>
      <c r="I171" s="62" t="s">
        <v>962</v>
      </c>
      <c r="J171" s="5">
        <v>7</v>
      </c>
      <c r="K171" s="2">
        <v>47</v>
      </c>
      <c r="L171" s="3">
        <v>209472</v>
      </c>
    </row>
    <row r="172" spans="1:12" x14ac:dyDescent="0.15">
      <c r="A172" s="47" t="s">
        <v>154</v>
      </c>
      <c r="B172" s="48" t="s">
        <v>156</v>
      </c>
      <c r="C172" s="81" t="s">
        <v>959</v>
      </c>
      <c r="D172" s="61" t="s">
        <v>961</v>
      </c>
      <c r="E172" s="58" t="s">
        <v>962</v>
      </c>
      <c r="F172" s="59" t="s">
        <v>962</v>
      </c>
      <c r="G172" s="61" t="s">
        <v>962</v>
      </c>
      <c r="H172" s="58" t="s">
        <v>962</v>
      </c>
      <c r="I172" s="62" t="s">
        <v>962</v>
      </c>
      <c r="J172" s="5" t="s">
        <v>962</v>
      </c>
      <c r="K172" s="2" t="s">
        <v>962</v>
      </c>
      <c r="L172" s="3" t="s">
        <v>962</v>
      </c>
    </row>
    <row r="173" spans="1:12" x14ac:dyDescent="0.15">
      <c r="A173" s="47" t="s">
        <v>226</v>
      </c>
      <c r="B173" s="48" t="s">
        <v>156</v>
      </c>
      <c r="C173" s="81" t="s">
        <v>960</v>
      </c>
      <c r="D173" s="61">
        <v>6</v>
      </c>
      <c r="E173" s="58">
        <v>14</v>
      </c>
      <c r="F173" s="59">
        <v>45759</v>
      </c>
      <c r="G173" s="61">
        <v>3</v>
      </c>
      <c r="H173" s="58">
        <v>9</v>
      </c>
      <c r="I173" s="62">
        <v>29634</v>
      </c>
      <c r="J173" s="5">
        <v>3</v>
      </c>
      <c r="K173" s="2">
        <v>5</v>
      </c>
      <c r="L173" s="3">
        <v>16125</v>
      </c>
    </row>
    <row r="174" spans="1:12" x14ac:dyDescent="0.15">
      <c r="A174" s="47" t="s">
        <v>304</v>
      </c>
      <c r="B174" s="48" t="s">
        <v>156</v>
      </c>
      <c r="C174" s="81" t="s">
        <v>959</v>
      </c>
      <c r="D174" s="61" t="s">
        <v>961</v>
      </c>
      <c r="E174" s="58" t="s">
        <v>962</v>
      </c>
      <c r="F174" s="59" t="s">
        <v>962</v>
      </c>
      <c r="G174" s="61" t="s">
        <v>962</v>
      </c>
      <c r="H174" s="58" t="s">
        <v>962</v>
      </c>
      <c r="I174" s="62" t="s">
        <v>962</v>
      </c>
      <c r="J174" s="5" t="s">
        <v>962</v>
      </c>
      <c r="K174" s="2" t="s">
        <v>962</v>
      </c>
      <c r="L174" s="3" t="s">
        <v>962</v>
      </c>
    </row>
    <row r="175" spans="1:12" x14ac:dyDescent="0.15">
      <c r="A175" s="47" t="s">
        <v>464</v>
      </c>
      <c r="B175" s="48" t="s">
        <v>466</v>
      </c>
      <c r="C175" s="81" t="s">
        <v>959</v>
      </c>
      <c r="D175" s="61">
        <v>4</v>
      </c>
      <c r="E175" s="58">
        <v>8</v>
      </c>
      <c r="F175" s="59">
        <v>24995</v>
      </c>
      <c r="G175" s="61">
        <v>2</v>
      </c>
      <c r="H175" s="58">
        <v>6</v>
      </c>
      <c r="I175" s="62">
        <v>19250</v>
      </c>
      <c r="J175" s="5">
        <v>2</v>
      </c>
      <c r="K175" s="2">
        <v>2</v>
      </c>
      <c r="L175" s="3">
        <v>5745</v>
      </c>
    </row>
    <row r="176" spans="1:12" ht="14" thickBot="1" x14ac:dyDescent="0.2">
      <c r="A176" s="47" t="s">
        <v>333</v>
      </c>
      <c r="B176" s="48" t="s">
        <v>335</v>
      </c>
      <c r="C176" s="81" t="s">
        <v>959</v>
      </c>
      <c r="D176" s="61">
        <v>8</v>
      </c>
      <c r="E176" s="58">
        <v>30</v>
      </c>
      <c r="F176" s="59">
        <v>92360</v>
      </c>
      <c r="G176" s="61">
        <v>5</v>
      </c>
      <c r="H176" s="58">
        <v>26</v>
      </c>
      <c r="I176" s="62">
        <v>87145</v>
      </c>
      <c r="J176" s="5">
        <v>3</v>
      </c>
      <c r="K176" s="2">
        <v>4</v>
      </c>
      <c r="L176" s="3">
        <v>5215</v>
      </c>
    </row>
    <row r="177" spans="1:12" ht="14" thickBot="1" x14ac:dyDescent="0.2">
      <c r="A177" s="82" t="s">
        <v>650</v>
      </c>
      <c r="B177" s="83"/>
      <c r="C177" s="79"/>
      <c r="D177" s="53">
        <f t="shared" ref="D177:L177" si="0">SUM(D4:D176)</f>
        <v>334</v>
      </c>
      <c r="E177" s="50">
        <f t="shared" si="0"/>
        <v>1025</v>
      </c>
      <c r="F177" s="52">
        <f t="shared" si="0"/>
        <v>3794920</v>
      </c>
      <c r="G177" s="53">
        <f t="shared" si="0"/>
        <v>311</v>
      </c>
      <c r="H177" s="50">
        <f t="shared" si="0"/>
        <v>993</v>
      </c>
      <c r="I177" s="51">
        <f t="shared" si="0"/>
        <v>3549968</v>
      </c>
      <c r="J177" s="49">
        <f t="shared" si="0"/>
        <v>319</v>
      </c>
      <c r="K177" s="50">
        <f t="shared" si="0"/>
        <v>912</v>
      </c>
      <c r="L177" s="51">
        <f t="shared" si="0"/>
        <v>3546594</v>
      </c>
    </row>
    <row r="179" spans="1:12" x14ac:dyDescent="0.15">
      <c r="B179" s="71" t="s">
        <v>853</v>
      </c>
      <c r="C179" s="23"/>
      <c r="D179" s="23"/>
      <c r="E179" s="25"/>
      <c r="F179" s="24"/>
      <c r="G179" s="23"/>
      <c r="H179" s="23"/>
      <c r="I179" s="24"/>
    </row>
    <row r="180" spans="1:12" ht="15" x14ac:dyDescent="0.15">
      <c r="B180" s="72" t="s">
        <v>859</v>
      </c>
    </row>
    <row r="181" spans="1:12" ht="25.5" customHeight="1" x14ac:dyDescent="0.15">
      <c r="B181" s="110" t="s">
        <v>958</v>
      </c>
      <c r="C181" s="111"/>
      <c r="D181" s="111"/>
      <c r="E181" s="111"/>
      <c r="F181" s="111"/>
      <c r="G181" s="111"/>
      <c r="H181" s="111"/>
      <c r="I181" s="111"/>
    </row>
    <row r="182" spans="1:12" x14ac:dyDescent="0.15">
      <c r="B182" s="110" t="s">
        <v>854</v>
      </c>
      <c r="C182" s="111"/>
      <c r="D182" s="111"/>
      <c r="E182" s="111"/>
      <c r="F182" s="111"/>
      <c r="G182" s="111"/>
      <c r="H182" s="111"/>
      <c r="I182" s="111"/>
    </row>
    <row r="183" spans="1:12" x14ac:dyDescent="0.15">
      <c r="B183" s="110" t="s">
        <v>855</v>
      </c>
      <c r="C183" s="111"/>
      <c r="D183" s="111"/>
      <c r="E183" s="111"/>
      <c r="F183" s="111"/>
      <c r="G183" s="111"/>
      <c r="H183" s="111"/>
      <c r="I183" s="111"/>
    </row>
    <row r="184" spans="1:12" x14ac:dyDescent="0.15">
      <c r="B184" s="106" t="s">
        <v>850</v>
      </c>
      <c r="C184" s="107"/>
      <c r="D184" s="107"/>
      <c r="E184" s="107"/>
      <c r="F184" s="107"/>
      <c r="G184" s="107"/>
      <c r="H184" s="107"/>
      <c r="I184" s="107"/>
    </row>
  </sheetData>
  <mergeCells count="9">
    <mergeCell ref="J2:L2"/>
    <mergeCell ref="B181:I181"/>
    <mergeCell ref="B182:I182"/>
    <mergeCell ref="B183:I183"/>
    <mergeCell ref="B184:I184"/>
    <mergeCell ref="A2:B3"/>
    <mergeCell ref="C2:C3"/>
    <mergeCell ref="D2:F2"/>
    <mergeCell ref="G2:I2"/>
  </mergeCells>
  <conditionalFormatting sqref="G4:I176 A4:C176">
    <cfRule type="expression" dxfId="1" priority="5">
      <formula>MOD(ROW(),2)=1</formula>
    </cfRule>
  </conditionalFormatting>
  <conditionalFormatting sqref="D4:F176 J4:L176">
    <cfRule type="expression" dxfId="0" priority="3">
      <formula>MOD(ROW(),2)=1</formula>
    </cfRule>
  </conditionalFormatting>
  <pageMargins left="0.7" right="0.7" top="0.75" bottom="0.75" header="0.3" footer="0.3"/>
  <pageSetup scale="60" fitToHeight="0" orientation="landscape" r:id="rId1"/>
  <headerFooter>
    <oddHeader>&amp;CProgress of Automatic Closed School Discharge
by School</oddHeader>
    <oddFooter xml:space="preserve">&amp;Cconfidential. 
May contain controlled and unclassified information. Information for Internal Purposes Only.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8E6ECF662E4D98F0BFA6DD669CF7" ma:contentTypeVersion="10" ma:contentTypeDescription="Create a new document." ma:contentTypeScope="" ma:versionID="bb2cc4550088a3990a109ba46f19ebb0">
  <xsd:schema xmlns:xsd="http://www.w3.org/2001/XMLSchema" xmlns:xs="http://www.w3.org/2001/XMLSchema" xmlns:p="http://schemas.microsoft.com/office/2006/metadata/properties" xmlns:ns2="dc2f71aa-0f3f-4820-9286-15ded136ce28" xmlns:ns3="fb65bb70-7751-4478-b13d-a1e1e6162503" targetNamespace="http://schemas.microsoft.com/office/2006/metadata/properties" ma:root="true" ma:fieldsID="071f93eaedccd71c89e4029f3875e917" ns2:_="" ns3:_="">
    <xsd:import namespace="dc2f71aa-0f3f-4820-9286-15ded136ce28"/>
    <xsd:import namespace="fb65bb70-7751-4478-b13d-a1e1e6162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f71aa-0f3f-4820-9286-15ded136c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5bb70-7751-4478-b13d-a1e1e616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32F3E-BD19-4E96-8A36-34160E7029E6}"/>
</file>

<file path=customXml/itemProps2.xml><?xml version="1.0" encoding="utf-8"?>
<ds:datastoreItem xmlns:ds="http://schemas.openxmlformats.org/officeDocument/2006/customXml" ds:itemID="{0E698889-BC47-41C5-A22B-35C0E8B17DB9}"/>
</file>

<file path=customXml/itemProps3.xml><?xml version="1.0" encoding="utf-8"?>
<ds:datastoreItem xmlns:ds="http://schemas.openxmlformats.org/officeDocument/2006/customXml" ds:itemID="{32A04CEA-8F42-4B94-8C52-80B8BD640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79</vt:i4>
      </vt:variant>
    </vt:vector>
  </HeadingPairs>
  <TitlesOfParts>
    <vt:vector size="83" baseType="lpstr">
      <vt:lpstr>Data</vt:lpstr>
      <vt:lpstr>School OPEID 6</vt:lpstr>
      <vt:lpstr>Monthly Servicer - Select Month</vt:lpstr>
      <vt:lpstr>DRT2288</vt:lpstr>
      <vt:lpstr>A_BC</vt:lpstr>
      <vt:lpstr>A_Code</vt:lpstr>
      <vt:lpstr>A_DIS</vt:lpstr>
      <vt:lpstr>A_DIS_A</vt:lpstr>
      <vt:lpstr>A_DIS_B</vt:lpstr>
      <vt:lpstr>A_DIS_L</vt:lpstr>
      <vt:lpstr>A_Extract_Date</vt:lpstr>
      <vt:lpstr>A_LC</vt:lpstr>
      <vt:lpstr>A_NM</vt:lpstr>
      <vt:lpstr>A_NOT_A</vt:lpstr>
      <vt:lpstr>A_NOT_B</vt:lpstr>
      <vt:lpstr>A_NOT_L</vt:lpstr>
      <vt:lpstr>A_RUN_DT</vt:lpstr>
      <vt:lpstr>A_ST</vt:lpstr>
      <vt:lpstr>'Monthly Servicer - Select Month'!ACSD_p2</vt:lpstr>
      <vt:lpstr>Data!acsd_prog_cont</vt:lpstr>
      <vt:lpstr>Data!ACSD_State_Prog</vt:lpstr>
      <vt:lpstr>Age_Dates</vt:lpstr>
      <vt:lpstr>Curr_Run_Date</vt:lpstr>
      <vt:lpstr>GA_BC</vt:lpstr>
      <vt:lpstr>GA_DIS_A</vt:lpstr>
      <vt:lpstr>GA_DIS_B</vt:lpstr>
      <vt:lpstr>GA_DIS_L</vt:lpstr>
      <vt:lpstr>GA_DISB</vt:lpstr>
      <vt:lpstr>GA_Extract_Date</vt:lpstr>
      <vt:lpstr>GA_LC</vt:lpstr>
      <vt:lpstr>GA_NOT_A</vt:lpstr>
      <vt:lpstr>GA_NOT_B</vt:lpstr>
      <vt:lpstr>GA_NOT_L</vt:lpstr>
      <vt:lpstr>GA_SERV</vt:lpstr>
      <vt:lpstr>Old_Date</vt:lpstr>
      <vt:lpstr>Prev_Run_DT</vt:lpstr>
      <vt:lpstr>'School OPEID 6'!Print_Titles</vt:lpstr>
      <vt:lpstr>Report_Date</vt:lpstr>
      <vt:lpstr>RUN_DATE</vt:lpstr>
      <vt:lpstr>S6_Array</vt:lpstr>
      <vt:lpstr>S6_BC</vt:lpstr>
      <vt:lpstr>S6_CODE</vt:lpstr>
      <vt:lpstr>S6_DIS</vt:lpstr>
      <vt:lpstr>S6_DIS_A</vt:lpstr>
      <vt:lpstr>S6_DIS_B</vt:lpstr>
      <vt:lpstr>S6_DIS_L</vt:lpstr>
      <vt:lpstr>S6_EXT</vt:lpstr>
      <vt:lpstr>S6_LC</vt:lpstr>
      <vt:lpstr>S6_MAIN</vt:lpstr>
      <vt:lpstr>S6_NM</vt:lpstr>
      <vt:lpstr>S6_NOT_A</vt:lpstr>
      <vt:lpstr>S6_NOT_B</vt:lpstr>
      <vt:lpstr>S6_NOT_L</vt:lpstr>
      <vt:lpstr>S6_RUN</vt:lpstr>
      <vt:lpstr>S6_TYPE</vt:lpstr>
      <vt:lpstr>S8_Array</vt:lpstr>
      <vt:lpstr>S8_BC</vt:lpstr>
      <vt:lpstr>S8_BR_CODE</vt:lpstr>
      <vt:lpstr>S8_CODE</vt:lpstr>
      <vt:lpstr>S8_DIS</vt:lpstr>
      <vt:lpstr>S8_DIS_A</vt:lpstr>
      <vt:lpstr>S8_DIS_B</vt:lpstr>
      <vt:lpstr>S8_DIS_L</vt:lpstr>
      <vt:lpstr>S8_Extract_Date</vt:lpstr>
      <vt:lpstr>S8_LC</vt:lpstr>
      <vt:lpstr>S8_NOT_A</vt:lpstr>
      <vt:lpstr>S8_NOT_B</vt:lpstr>
      <vt:lpstr>S8_NOT_L</vt:lpstr>
      <vt:lpstr>S8_RUN_DT</vt:lpstr>
      <vt:lpstr>S8_SCH_NM</vt:lpstr>
      <vt:lpstr>S8_TYPE</vt:lpstr>
      <vt:lpstr>State_Array</vt:lpstr>
      <vt:lpstr>T_BC</vt:lpstr>
      <vt:lpstr>T_DIS</vt:lpstr>
      <vt:lpstr>T_DIS_A</vt:lpstr>
      <vt:lpstr>T_DIS_B</vt:lpstr>
      <vt:lpstr>T_DIS_L</vt:lpstr>
      <vt:lpstr>T_LC</vt:lpstr>
      <vt:lpstr>T_NOT_A</vt:lpstr>
      <vt:lpstr>T_NOT_B</vt:lpstr>
      <vt:lpstr>T_NOT_L</vt:lpstr>
      <vt:lpstr>T_RUN_DT</vt:lpstr>
      <vt:lpstr>T_TYPE</vt:lpstr>
    </vt:vector>
  </TitlesOfParts>
  <Company>U.S.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SRH</dc:creator>
  <cp:lastModifiedBy>Microsoft Office User</cp:lastModifiedBy>
  <cp:lastPrinted>2019-02-28T15:33:51Z</cp:lastPrinted>
  <dcterms:created xsi:type="dcterms:W3CDTF">2019-01-15T14:22:34Z</dcterms:created>
  <dcterms:modified xsi:type="dcterms:W3CDTF">2019-03-19T19:05:05Z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512">
    <vt:lpwstr>21</vt:lpwstr>
  </property>
  <property fmtid="{D5CDD505-2E9C-101B-9397-08002B2CF9AE}" pid="3" name="ContentTypeId">
    <vt:lpwstr>0x010100C22F8E6ECF662E4D98F0BFA6DD669CF7</vt:lpwstr>
  </property>
</Properties>
</file>